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kaj\Desktop\rozpočty\"/>
    </mc:Choice>
  </mc:AlternateContent>
  <bookViews>
    <workbookView xWindow="0" yWindow="0" windowWidth="0" windowHeight="0"/>
  </bookViews>
  <sheets>
    <sheet name="Rekapitulace stavby" sheetId="1" r:id="rId1"/>
    <sheet name="01 - SO 301 Dešťová kanal..." sheetId="2" r:id="rId2"/>
    <sheet name="02 - Vedlejší a ostatní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SO 301 Dešťová kanal...'!$C$122:$K$310</definedName>
    <definedName name="_xlnm.Print_Area" localSheetId="1">'01 - SO 301 Dešťová kanal...'!$C$4:$J$76,'01 - SO 301 Dešťová kanal...'!$C$82:$J$104,'01 - SO 301 Dešťová kanal...'!$C$110:$K$310</definedName>
    <definedName name="_xlnm.Print_Titles" localSheetId="1">'01 - SO 301 Dešťová kanal...'!$122:$122</definedName>
    <definedName name="_xlnm._FilterDatabase" localSheetId="2" hidden="1">'02 - Vedlejší a ostatní n...'!$C$123:$K$148</definedName>
    <definedName name="_xlnm.Print_Area" localSheetId="2">'02 - Vedlejší a ostatní n...'!$C$4:$J$76,'02 - Vedlejší a ostatní n...'!$C$82:$J$105,'02 - Vedlejší a ostatní n...'!$C$111:$K$148</definedName>
    <definedName name="_xlnm.Print_Titles" localSheetId="2">'02 - Vedlejší a ostatní n...'!$123:$123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T132"/>
  <c r="T131"/>
  <c r="R133"/>
  <c r="R132"/>
  <c r="R131"/>
  <c r="P133"/>
  <c r="P132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2" r="J37"/>
  <c r="J36"/>
  <c i="1" r="AY95"/>
  <c i="2" r="J35"/>
  <c i="1" r="AX95"/>
  <c i="2" r="BI309"/>
  <c r="BH309"/>
  <c r="BG309"/>
  <c r="BF309"/>
  <c r="T309"/>
  <c r="T308"/>
  <c r="R309"/>
  <c r="R308"/>
  <c r="P309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0"/>
  <c r="BH250"/>
  <c r="BG250"/>
  <c r="BF250"/>
  <c r="T250"/>
  <c r="R250"/>
  <c r="P250"/>
  <c r="BI248"/>
  <c r="BH248"/>
  <c r="BG248"/>
  <c r="BF248"/>
  <c r="T248"/>
  <c r="R248"/>
  <c r="P248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5"/>
  <c r="BH165"/>
  <c r="BG165"/>
  <c r="BF165"/>
  <c r="T165"/>
  <c r="R165"/>
  <c r="P165"/>
  <c r="BI156"/>
  <c r="BH156"/>
  <c r="BG156"/>
  <c r="BF156"/>
  <c r="T156"/>
  <c r="R156"/>
  <c r="P156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1" r="L90"/>
  <c r="AM90"/>
  <c r="AM89"/>
  <c r="L89"/>
  <c r="AM87"/>
  <c r="L87"/>
  <c r="L85"/>
  <c r="L84"/>
  <c i="2" r="BK239"/>
  <c r="J287"/>
  <c r="BK250"/>
  <c r="BK293"/>
  <c r="BK301"/>
  <c r="J139"/>
  <c i="3" r="BK139"/>
  <c r="J146"/>
  <c i="2" r="J147"/>
  <c r="J215"/>
  <c r="J156"/>
  <c r="BK243"/>
  <c r="BK284"/>
  <c r="J174"/>
  <c r="J205"/>
  <c r="BK171"/>
  <c r="J273"/>
  <c r="J266"/>
  <c r="J241"/>
  <c r="BK215"/>
  <c r="J184"/>
  <c r="J126"/>
  <c r="BK297"/>
  <c r="J297"/>
  <c r="J195"/>
  <c i="1" r="AS94"/>
  <c i="3" r="BK143"/>
  <c i="2" r="J309"/>
  <c r="J226"/>
  <c r="J143"/>
  <c r="BK282"/>
  <c r="J306"/>
  <c r="BK276"/>
  <c r="BK273"/>
  <c r="J256"/>
  <c r="BK156"/>
  <c r="J282"/>
  <c r="BK232"/>
  <c i="3" r="BK146"/>
  <c r="BK127"/>
  <c i="2" r="J222"/>
  <c r="J210"/>
  <c r="J284"/>
  <c r="BK143"/>
  <c r="J248"/>
  <c r="BK184"/>
  <c r="J189"/>
  <c r="J280"/>
  <c r="J199"/>
  <c r="J135"/>
  <c r="BK237"/>
  <c r="BK256"/>
  <c r="J276"/>
  <c r="BK291"/>
  <c r="BK287"/>
  <c r="J271"/>
  <c r="J171"/>
  <c r="BK248"/>
  <c i="3" r="BK133"/>
  <c i="2" r="BK306"/>
  <c r="BK280"/>
  <c r="J263"/>
  <c r="J237"/>
  <c r="BK303"/>
  <c r="BK210"/>
  <c r="BK205"/>
  <c r="J232"/>
  <c r="J291"/>
  <c r="J165"/>
  <c i="3" r="BK129"/>
  <c i="2" r="BK139"/>
  <c r="J303"/>
  <c r="J259"/>
  <c r="F37"/>
  <c r="BK263"/>
  <c r="BK174"/>
  <c r="BK241"/>
  <c r="BK131"/>
  <c r="BK309"/>
  <c r="BK147"/>
  <c r="J268"/>
  <c r="BK271"/>
  <c r="BK226"/>
  <c r="J131"/>
  <c r="BK165"/>
  <c r="J219"/>
  <c r="BK135"/>
  <c r="J293"/>
  <c r="J243"/>
  <c r="BK126"/>
  <c i="3" r="J137"/>
  <c i="2" r="BK266"/>
  <c r="BK179"/>
  <c r="BK219"/>
  <c r="BK195"/>
  <c r="BK268"/>
  <c r="BK259"/>
  <c r="J250"/>
  <c r="J301"/>
  <c r="J239"/>
  <c i="3" r="BK137"/>
  <c r="J133"/>
  <c i="2" r="BK189"/>
  <c r="J179"/>
  <c r="BK199"/>
  <c r="J299"/>
  <c r="BK299"/>
  <c r="BK222"/>
  <c i="3" r="J143"/>
  <c r="J127"/>
  <c r="J139"/>
  <c r="J129"/>
  <c i="2" r="F35"/>
  <c r="J34"/>
  <c r="F36"/>
  <c l="1" r="BK209"/>
  <c r="J209"/>
  <c r="J99"/>
  <c r="P209"/>
  <c r="BK125"/>
  <c r="J125"/>
  <c r="J98"/>
  <c r="T218"/>
  <c r="T125"/>
  <c r="T255"/>
  <c r="T225"/>
  <c r="BK255"/>
  <c r="J255"/>
  <c r="J102"/>
  <c r="R225"/>
  <c r="R125"/>
  <c r="T209"/>
  <c r="R218"/>
  <c r="BK225"/>
  <c r="J225"/>
  <c r="J101"/>
  <c r="P255"/>
  <c i="3" r="T126"/>
  <c r="T125"/>
  <c r="BK136"/>
  <c r="J136"/>
  <c r="J102"/>
  <c i="2" r="P125"/>
  <c r="R209"/>
  <c r="BK218"/>
  <c r="J218"/>
  <c r="J100"/>
  <c r="P218"/>
  <c r="P225"/>
  <c r="R255"/>
  <c i="3" r="BK126"/>
  <c r="BK125"/>
  <c r="P126"/>
  <c r="P125"/>
  <c r="R126"/>
  <c r="R125"/>
  <c r="P136"/>
  <c r="P135"/>
  <c r="R136"/>
  <c r="R135"/>
  <c r="T136"/>
  <c r="T135"/>
  <c r="BK142"/>
  <c r="J142"/>
  <c r="J104"/>
  <c r="P142"/>
  <c r="P141"/>
  <c r="R142"/>
  <c r="R141"/>
  <c r="T142"/>
  <c r="T141"/>
  <c i="2" r="BK308"/>
  <c r="J308"/>
  <c r="J103"/>
  <c i="3" r="BK132"/>
  <c r="J132"/>
  <c r="J100"/>
  <c r="J118"/>
  <c r="BE127"/>
  <c r="BE133"/>
  <c r="BE139"/>
  <c r="E114"/>
  <c r="F92"/>
  <c r="BE143"/>
  <c r="BE129"/>
  <c r="BE137"/>
  <c r="BE146"/>
  <c i="2" r="BE174"/>
  <c r="BE179"/>
  <c r="BE237"/>
  <c r="BE309"/>
  <c r="BE297"/>
  <c r="BE299"/>
  <c r="BE301"/>
  <c r="BE282"/>
  <c r="BE287"/>
  <c r="BE291"/>
  <c r="BE293"/>
  <c r="J117"/>
  <c r="BE143"/>
  <c r="BE189"/>
  <c r="BE210"/>
  <c r="BE243"/>
  <c r="BE306"/>
  <c r="F92"/>
  <c r="BE139"/>
  <c r="BE184"/>
  <c r="BE222"/>
  <c r="BE232"/>
  <c r="BE259"/>
  <c r="BE303"/>
  <c r="BE271"/>
  <c r="BE273"/>
  <c r="BE276"/>
  <c r="BE239"/>
  <c r="BE263"/>
  <c r="BE266"/>
  <c r="BE268"/>
  <c r="BE280"/>
  <c r="BE215"/>
  <c r="BE226"/>
  <c r="BE131"/>
  <c r="BE135"/>
  <c r="BE147"/>
  <c r="BE165"/>
  <c r="E113"/>
  <c r="BE156"/>
  <c i="1" r="AW95"/>
  <c i="2" r="BE199"/>
  <c r="BE248"/>
  <c r="BE284"/>
  <c i="1" r="BC95"/>
  <c r="BB95"/>
  <c i="2" r="BE195"/>
  <c r="BE205"/>
  <c r="BE219"/>
  <c r="BE241"/>
  <c r="BE250"/>
  <c r="BE256"/>
  <c r="BE126"/>
  <c r="BE171"/>
  <c i="1" r="BD95"/>
  <c i="2" r="F34"/>
  <c i="3" r="F37"/>
  <c i="1" r="BD96"/>
  <c r="BD94"/>
  <c r="W33"/>
  <c i="3" r="F35"/>
  <c i="1" r="BB96"/>
  <c r="BB94"/>
  <c r="W31"/>
  <c i="3" r="F34"/>
  <c i="1" r="BA96"/>
  <c i="3" r="F36"/>
  <c i="1" r="BC96"/>
  <c r="BC94"/>
  <c r="W32"/>
  <c i="3" r="J34"/>
  <c i="1" r="AW96"/>
  <c i="3" l="1" r="P124"/>
  <c i="1" r="AU96"/>
  <c i="2" r="T124"/>
  <c r="T123"/>
  <c i="3" r="R124"/>
  <c i="2" r="P124"/>
  <c r="P123"/>
  <c i="1" r="AU95"/>
  <c i="3" r="T124"/>
  <c i="2" r="R124"/>
  <c r="R123"/>
  <c i="1" r="BA95"/>
  <c i="2" r="BK124"/>
  <c r="BK123"/>
  <c r="J123"/>
  <c i="3" r="J125"/>
  <c r="J97"/>
  <c r="J126"/>
  <c r="J98"/>
  <c r="BK131"/>
  <c r="J131"/>
  <c r="J99"/>
  <c r="BK135"/>
  <c r="J135"/>
  <c r="J101"/>
  <c r="BK141"/>
  <c r="J141"/>
  <c r="J103"/>
  <c i="1" r="BA94"/>
  <c r="W30"/>
  <c i="2" r="J30"/>
  <c i="1" r="AG95"/>
  <c i="2" r="J33"/>
  <c i="1" r="AV95"/>
  <c r="AT95"/>
  <c r="AN95"/>
  <c i="3" r="F33"/>
  <c i="1" r="AZ96"/>
  <c i="3" r="J33"/>
  <c i="1" r="AV96"/>
  <c r="AT96"/>
  <c r="AY94"/>
  <c r="AX94"/>
  <c i="2" r="F33"/>
  <c i="1" r="AZ95"/>
  <c i="3" l="1" r="BK124"/>
  <c r="J124"/>
  <c r="J96"/>
  <c i="2" r="J96"/>
  <c r="J124"/>
  <c r="J97"/>
  <c r="J39"/>
  <c i="1" r="AU94"/>
  <c r="AW94"/>
  <c r="AK30"/>
  <c r="AZ94"/>
  <c r="W29"/>
  <c i="3" l="1" r="J30"/>
  <c i="1" r="AG96"/>
  <c r="AG94"/>
  <c r="AK26"/>
  <c r="AV94"/>
  <c r="AK29"/>
  <c r="AK35"/>
  <c i="3" l="1" r="J39"/>
  <c i="1" r="AN96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<sst xmlns="http://schemas.openxmlformats.org/spreadsheetml/2006/main">
  <si>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</si>
  <si>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</si>
  <si>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</si>
  <si>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</si>
  <si>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</si>
  <si>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{d8a01236-7907-48da-97d5-131eab27d5d5}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</si>
  <si>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</si>
  <si>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</si>
  <si>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</si>
  <si>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</si>
  <si>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</si>
  <si>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</si>
  <si>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</si>
  <si>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</si>
  <si>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3110-16-127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</si>
  <si>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</si>
  <si>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</si>
  <si>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SILNICE III36012 ul. KUBELKOVA</t>
  </si>
  <si>
    <t>KSO:</t>
  </si>
  <si>
    <t>CC-CZ:</t>
  </si>
  <si>
    <t>Místo:</t>
  </si>
  <si>
    <t>Česká Třebová</t>
  </si>
  <si>
    <t>Datum:</t>
  </si>
  <si>
    <t>22. 4. 2024</t>
  </si>
  <si>
    <t>Zadavatel:</t>
  </si>
  <si>
    <t>IČ:</t>
  </si>
  <si>
    <t>SÚS Pardubického kraje, Doubravice 98, Pardubice</t>
  </si>
  <si>
    <t>DIČ: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</si>
  <si>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</si>
  <si>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</si>
  <si>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</si>
  <si>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</si>
  <si>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</si>
  <si>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</si>
  <si>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</si>
  <si>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</si>
  <si>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Jiří Myslík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</si>
  <si>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</si>
  <si>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</si>
  <si>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</si>
  <si>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</si>
  <si>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</si>
  <si>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</si>
  <si>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</si>
  <si>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</si>
  <si>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</si>
  <si>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</si>
  <si>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</si>
  <si>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</si>
  <si>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</si>
  <si>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</si>
  <si>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</si>
  <si>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</si>
  <si>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</si>
  <si>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</si>
  <si>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</si>
  <si>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</si>
  <si>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</si>
  <si>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</si>
  <si>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</si>
  <si>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</si>
  <si>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</si>
  <si>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</si>
  <si>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</si>
  <si>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</si>
  <si>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</si>
  <si>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</si>
  <si>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</si>
  <si>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</si>
  <si>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</si>
  <si>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</si>
  <si>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</si>
  <si>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</si>
  <si>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</si>
  <si>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</si>
  <si>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</si>
  <si>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</si>
  <si>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</si>
  <si>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</si>
  <si>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</si>
  <si>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</si>
  <si>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</si>
  <si>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</si>
  <si>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</si>
  <si>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</si>
  <si>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301 Dešťová kanalizace</t>
  </si>
  <si>
    <t>STA</t>
  </si>
  <si>
    <t>1</t>
  </si>
  <si>
    <t>{94c92f66-31d4-4542-bbdd-9f9a8b2a80a7}</t>
  </si>
  <si>
    <t>2</t>
  </si>
  <si>
    <t>02</t>
  </si>
  <si>
    <t>Vedlejší a ostatní náklady</t>
  </si>
  <si>
    <t>{5b8b673b-d2dd-44c5-9f38-2b4783bc6fcf}</t>
  </si>
  <si>
    <t>KRYCÍ LIST SOUPISU PRACÍ</t>
  </si>
  <si>
    <t>Objekt:</t>
  </si>
  <si>
    <t>01 - SO 301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</si>
  <si>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</si>
  <si>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</si>
  <si>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</si>
  <si>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</si>
  <si>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</si>
  <si>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</si>
  <si>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</si>
  <si>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</si>
  <si>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</si>
  <si>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</si>
  <si>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</si>
  <si>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</si>
  <si>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</si>
  <si>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</si>
  <si>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</si>
  <si>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</si>
  <si>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</si>
  <si>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</si>
  <si>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</si>
  <si>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</si>
  <si>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</si>
  <si>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</si>
  <si>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</si>
  <si>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</si>
  <si>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</si>
  <si>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</si>
  <si>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</si>
  <si>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</si>
  <si>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</si>
  <si>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</si>
  <si>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</si>
  <si>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</si>
  <si>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</si>
  <si>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</si>
  <si>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2024 01</t>
  </si>
  <si>
    <t>4</t>
  </si>
  <si>
    <t>1115072623</t>
  </si>
  <si>
    <t>PP</t>
  </si>
  <si>
    <t>Online PSC</t>
  </si>
  <si>
    <t>https://podminky.urs.cz/item/CS_URS_2024_01/115101201</t>
  </si>
  <si>
    <t>P</t>
  </si>
  <si>
    <t>Poznámka k položce:_x000d_
Předpoklad rychlosti výstavby 10,0 m/den</t>
  </si>
  <si>
    <t>VV</t>
  </si>
  <si>
    <t>355,0/10,0*24</t>
  </si>
  <si>
    <t>115101301</t>
  </si>
  <si>
    <t>Pohotovost záložní čerpací soupravy pro dopravní výšku do 10 m s uvažovaným průměrným přítokem do 500 l/min</t>
  </si>
  <si>
    <t>den</t>
  </si>
  <si>
    <t>-752139536</t>
  </si>
  <si>
    <t>https://podminky.urs.cz/item/CS_URS_2024_01/115101301</t>
  </si>
  <si>
    <t>355,0/10,0</t>
  </si>
  <si>
    <t>3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</si>
  <si>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</si>
  <si>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</si>
  <si>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m</t>
  </si>
  <si>
    <t>-567422246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</si>
  <si>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</si>
  <si>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https://podminky.urs.cz/item/CS_URS_2024_01/119001405</t>
  </si>
  <si>
    <t>2*1,1</t>
  </si>
  <si>
    <t>119001421</t>
  </si>
  <si>
    <t>817255199</t>
  </si>
  <si>
    <t>https://podminky.urs.cz/item/CS_URS_2024_01/119001421</t>
  </si>
  <si>
    <t>4*1,1</t>
  </si>
  <si>
    <t>5</t>
  </si>
  <si>
    <t>130001101</t>
  </si>
  <si>
    <t>Příplatek k cenám hloubených vykopávek za ztížení vykopávky v blízkosti podzemního vedení nebo výbušnin pro jakoukoliv třídu horniny</t>
  </si>
  <si>
    <t>m3</t>
  </si>
  <si>
    <t>-1757816104</t>
  </si>
  <si>
    <t>https://podminky.urs.cz/item/CS_URS_2024_01/130001101</t>
  </si>
  <si>
    <t>(2+4)*2*0,5*1,1*(2,57+0,15)</t>
  </si>
  <si>
    <t>6</t>
  </si>
  <si>
    <t>132254205</t>
  </si>
  <si>
    <t>Hloubení zapažených rýh šířky přes 800 do 2 000 mm strojně s urovnáním dna do předepsaného profilu a spádu v hornině třídy těžitelnosti I skupiny 3 přes 500 do 1 000 m3</t>
  </si>
  <si>
    <t>-365384561</t>
  </si>
  <si>
    <t>https://podminky.urs.cz/item/CS_URS_2024_01/132254205</t>
  </si>
  <si>
    <t>výkres D.1.3.4</t>
  </si>
  <si>
    <t>délky dle tabulky kubatur</t>
  </si>
  <si>
    <t>50% výkopu</t>
  </si>
  <si>
    <t>873,53*0,5</t>
  </si>
  <si>
    <t>355,0*((0,2+0,1)/2*1,1)*0,5</t>
  </si>
  <si>
    <t>Součet</t>
  </si>
  <si>
    <t>7</t>
  </si>
  <si>
    <t>132354205</t>
  </si>
  <si>
    <t>Hloubení zapažených rýh šířky přes 800 do 2 000 mm strojně s urovnáním dna do předepsaného profilu a spádu v hornině třídy těžitelnosti II skupiny 4 přes 500 do 1 000 m3</t>
  </si>
  <si>
    <t>-663695436</t>
  </si>
  <si>
    <t>https://podminky.urs.cz/item/CS_URS_2024_01/132354205</t>
  </si>
  <si>
    <t>8</t>
  </si>
  <si>
    <t>151811131</t>
  </si>
  <si>
    <t>Zřízení pažicích boxů pro pažení a rozepření stěn rýh podzemního vedení hloubka výkopu do 4 m, šířka do 1,2 m</t>
  </si>
  <si>
    <t>m2</t>
  </si>
  <si>
    <t>-295459747</t>
  </si>
  <si>
    <t>https://podminky.urs.cz/item/CS_URS_2024_01/151811131</t>
  </si>
  <si>
    <t>dle tabulky kubatur</t>
  </si>
  <si>
    <t>1822,08</t>
  </si>
  <si>
    <t>9</t>
  </si>
  <si>
    <t>151811141</t>
  </si>
  <si>
    <t>Zřízení pažicích boxů pro pažení a rozepření stěn rýh podzemního vedení hloubka výkopu přes 4 do 6 m, šířka do 1,2 m</t>
  </si>
  <si>
    <t>1705169195</t>
  </si>
  <si>
    <t>https://podminky.urs.cz/item/CS_URS_2024_01/151811141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</si>
  <si>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</si>
  <si>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</si>
  <si>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</si>
  <si>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-2023544728</t>
  </si>
  <si>
    <t>https://podminky.urs.cz/item/CS_URS_2024_01/162751117</t>
  </si>
  <si>
    <t>přebytečná zemina</t>
  </si>
  <si>
    <t>466,053</t>
  </si>
  <si>
    <t>11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</si>
  <si>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</si>
  <si>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</si>
  <si>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814051236</t>
  </si>
  <si>
    <t>https://podminky.urs.cz/item/CS_URS_2024_01/162751137</t>
  </si>
  <si>
    <t>171201231</t>
  </si>
  <si>
    <t>Poplatek za uložení stavebního odpadu na recyklační skládce (skládkovné) zeminy a kamení zatříděného do Katalogu odpadů pod kódem 17 05 04</t>
  </si>
  <si>
    <t>t</t>
  </si>
  <si>
    <t>876362092</t>
  </si>
  <si>
    <t>466,053*1,8</t>
  </si>
  <si>
    <t>13</t>
  </si>
  <si>
    <t>174101101</t>
  </si>
  <si>
    <t>Zásyp sypaninou z jakékoliv horniny strojně s uložením výkopku ve vrstvách se zhutněním jam, šachet, rýh nebo kolem objektů v těchto vykopávkách</t>
  </si>
  <si>
    <t>602887428</t>
  </si>
  <si>
    <t>https://podminky.urs.cz/item/CS_URS_2024_01/174101101</t>
  </si>
  <si>
    <t>568,87 "náhrada výkopku</t>
  </si>
  <si>
    <t>14</t>
  </si>
  <si>
    <t>M</t>
  </si>
  <si>
    <t>58331202r</t>
  </si>
  <si>
    <t>štěrkodrť netříděná do 100mm</t>
  </si>
  <si>
    <t>1983653851</t>
  </si>
  <si>
    <t>Poznámka k položce:_x000d_
Hmotnost 2 t/m3</t>
  </si>
  <si>
    <t>568,87*2,0</t>
  </si>
  <si>
    <t>15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</si>
  <si>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</si>
  <si>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</si>
  <si>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-1921594241</t>
  </si>
  <si>
    <t>https://podminky.urs.cz/item/CS_URS_2024_01/175151101</t>
  </si>
  <si>
    <t>210,08</t>
  </si>
  <si>
    <t>16</t>
  </si>
  <si>
    <t>58331201</t>
  </si>
  <si>
    <t>štěrkopísek netříděný</t>
  </si>
  <si>
    <t>86866553</t>
  </si>
  <si>
    <t>210,08*2 "Přepočtené koeficientem množství</t>
  </si>
  <si>
    <t>Zakládání</t>
  </si>
  <si>
    <t>17</t>
  </si>
  <si>
    <t>211531111</t>
  </si>
  <si>
    <t>Výplň kamenivem do rýh odvodňovacích žeber nebo trativodů bez zhutnění, s úpravou povrchu výplně kamenivem hrubým drceným frakce 16 až 63 mm</t>
  </si>
  <si>
    <t>1998755534</t>
  </si>
  <si>
    <t>https://podminky.urs.cz/item/CS_URS_2024_01/211531111</t>
  </si>
  <si>
    <t>355,0*((0,2+0,1)/2*1,1)</t>
  </si>
  <si>
    <t>18</t>
  </si>
  <si>
    <t>212755215</t>
  </si>
  <si>
    <t>Trativody bez lože z drenážních trubek plastových flexibilních D 125 mm</t>
  </si>
  <si>
    <t>-640365083</t>
  </si>
  <si>
    <t>https://podminky.urs.cz/item/CS_URS_2024_01/212755215</t>
  </si>
  <si>
    <t>Svislé a kompletní konstrukce</t>
  </si>
  <si>
    <t>19</t>
  </si>
  <si>
    <t>359901111</t>
  </si>
  <si>
    <t>Vyčištění stok jakékoliv výšky</t>
  </si>
  <si>
    <t>1438729382</t>
  </si>
  <si>
    <t>https://podminky.urs.cz/item/CS_URS_2024_01/359901111</t>
  </si>
  <si>
    <t>20</t>
  </si>
  <si>
    <t>359901211</t>
  </si>
  <si>
    <t>Monitoring stok (kamerový systém) jakékoli výšky nová kanalizace</t>
  </si>
  <si>
    <t>-1909700092</t>
  </si>
  <si>
    <t>https://podminky.urs.cz/item/CS_URS_2024_01/359901211</t>
  </si>
  <si>
    <t>Vodorovné konstrukce</t>
  </si>
  <si>
    <t>451573111</t>
  </si>
  <si>
    <t>Lože pod potrubí, stoky a drobné objekty v otevřeném výkopu z písku a štěrkopísku do 63 mm</t>
  </si>
  <si>
    <t>419811492</t>
  </si>
  <si>
    <t>https://podminky.urs.cz/item/CS_URS_2024_01/451573111</t>
  </si>
  <si>
    <t>38,04</t>
  </si>
  <si>
    <t>22</t>
  </si>
  <si>
    <t>452112112</t>
  </si>
  <si>
    <t>Osazení betonových dílců prstenců nebo rámů pod poklopy a mříže, výšky do 100 mm</t>
  </si>
  <si>
    <t>kus</t>
  </si>
  <si>
    <t>-2105169227</t>
  </si>
  <si>
    <t>https://podminky.urs.cz/item/CS_URS_2024_01/452112112</t>
  </si>
  <si>
    <t>výkres D.1.3.6</t>
  </si>
  <si>
    <t>4+1+3</t>
  </si>
  <si>
    <t>23</t>
  </si>
  <si>
    <t>59224184</t>
  </si>
  <si>
    <t>prstenec šachtový vyrovnávací betonový 625x120x40mm</t>
  </si>
  <si>
    <t>-951361337</t>
  </si>
  <si>
    <t>24</t>
  </si>
  <si>
    <t>59224185</t>
  </si>
  <si>
    <t>prstenec šachtový vyrovnávací betonový 625x120x60mm</t>
  </si>
  <si>
    <t>-218608836</t>
  </si>
  <si>
    <t>25</t>
  </si>
  <si>
    <t>59224176</t>
  </si>
  <si>
    <t>prstenec šachtový vyrovnávací betonový 625x120x80mm</t>
  </si>
  <si>
    <t>-1880619042</t>
  </si>
  <si>
    <t>26</t>
  </si>
  <si>
    <t>452112122</t>
  </si>
  <si>
    <t>Osazení betonových dílců prstenců nebo rámů pod poklopy a mříže, výšky přes 100 do 200 mm</t>
  </si>
  <si>
    <t>1159208282</t>
  </si>
  <si>
    <t>https://podminky.urs.cz/item/CS_URS_2024_01/452112122</t>
  </si>
  <si>
    <t>27</t>
  </si>
  <si>
    <t>59224188</t>
  </si>
  <si>
    <t>prstenec šachtový vyrovnávací betonový 625x120x120mm</t>
  </si>
  <si>
    <t>-993523560</t>
  </si>
  <si>
    <t>28</t>
  </si>
  <si>
    <t>452311121</t>
  </si>
  <si>
    <t>Podkladní a zajišťovací konstrukce z betonu prostého v otevřeném výkopu bez zvýšených nároků na prostředí desky pod potrubí, stoky a drobné objekty z betonu tř. C 8/10</t>
  </si>
  <si>
    <t>905012402</t>
  </si>
  <si>
    <t>https://podminky.urs.cz/item/CS_URS_2024_01/452311121</t>
  </si>
  <si>
    <t>pod šachty</t>
  </si>
  <si>
    <t>8*PI*0,8*0,8*0,1</t>
  </si>
  <si>
    <t>Trubní vedení</t>
  </si>
  <si>
    <t>29</t>
  </si>
  <si>
    <t>871370420</t>
  </si>
  <si>
    <t>Montáž kanalizačního potrubí z polypropylenu PP korugovaného nebo žebrovaného SN 12 DN 300</t>
  </si>
  <si>
    <t>-1339943991</t>
  </si>
  <si>
    <t>https://podminky.urs.cz/item/CS_URS_2024_01/871370420</t>
  </si>
  <si>
    <t>30</t>
  </si>
  <si>
    <t>28617269</t>
  </si>
  <si>
    <t>trubka kanalizační PP korugovaná DN 300x6000mm SN12</t>
  </si>
  <si>
    <t>-759863618</t>
  </si>
  <si>
    <t>Poznámka k položce:_x000d_
ztratné 1,5%</t>
  </si>
  <si>
    <t>355*1,015 "Přepočtené koeficientem množství</t>
  </si>
  <si>
    <t>31</t>
  </si>
  <si>
    <t>877310310</t>
  </si>
  <si>
    <t>Montáž tvarovek na kanalizačním plastovém potrubí z PP nebo PVC-U hladkého plnostěnného kolen, víček nebo hrdlových uzávěrů DN 150</t>
  </si>
  <si>
    <t>-367304210</t>
  </si>
  <si>
    <t>https://podminky.urs.cz/item/CS_URS_2024_01/877310310</t>
  </si>
  <si>
    <t>32</t>
  </si>
  <si>
    <t>28614781</t>
  </si>
  <si>
    <t>zátka kanalizační plastová PP SN12 DN 160</t>
  </si>
  <si>
    <t>-1521837491</t>
  </si>
  <si>
    <t>33</t>
  </si>
  <si>
    <t>877370420</t>
  </si>
  <si>
    <t>Montáž tvarovek na kanalizačním plastovém potrubí z PP nebo PVC-U korugovaného nebo žebrovaného odboček DN 300</t>
  </si>
  <si>
    <t>968095578</t>
  </si>
  <si>
    <t>https://podminky.urs.cz/item/CS_URS_2024_01/877370420</t>
  </si>
  <si>
    <t>34</t>
  </si>
  <si>
    <t>28617362</t>
  </si>
  <si>
    <t>odbočka kanalizace PP korugované pro KG 45° DN 300/160</t>
  </si>
  <si>
    <t>589113502</t>
  </si>
  <si>
    <t>35</t>
  </si>
  <si>
    <t>892372121</t>
  </si>
  <si>
    <t>Tlakové zkoušky vzduchem těsnícími vaky ucpávkovými DN 300</t>
  </si>
  <si>
    <t>úsek</t>
  </si>
  <si>
    <t>207810190</t>
  </si>
  <si>
    <t>https://podminky.urs.cz/item/CS_URS_2024_01/892372121</t>
  </si>
  <si>
    <t>36</t>
  </si>
  <si>
    <t>894411311</t>
  </si>
  <si>
    <t>Osazení betonových nebo železobetonových dílců pro šachty skruží rovných</t>
  </si>
  <si>
    <t>313337277</t>
  </si>
  <si>
    <t>https://podminky.urs.cz/item/CS_URS_2024_01/894411311</t>
  </si>
  <si>
    <t>3+6+4</t>
  </si>
  <si>
    <t>37</t>
  </si>
  <si>
    <t>59224160</t>
  </si>
  <si>
    <t>skruž betonová kanalizační se stupadly 100x25x12cm</t>
  </si>
  <si>
    <t>-1932888681</t>
  </si>
  <si>
    <t>38</t>
  </si>
  <si>
    <t>59224051</t>
  </si>
  <si>
    <t>skruž betonová kanalizační se stupadly 100x50x12cm</t>
  </si>
  <si>
    <t>-743848009</t>
  </si>
  <si>
    <t>39</t>
  </si>
  <si>
    <t>59224052</t>
  </si>
  <si>
    <t>skruž betonová kanalizační se stupadly 100x100x12cm</t>
  </si>
  <si>
    <t>-1410621690</t>
  </si>
  <si>
    <t>40</t>
  </si>
  <si>
    <t>894412411</t>
  </si>
  <si>
    <t>Osazení betonových nebo železobetonových dílců pro šachty skruží přechodových</t>
  </si>
  <si>
    <t>1267880903</t>
  </si>
  <si>
    <t>https://podminky.urs.cz/item/CS_URS_2024_01/894412411</t>
  </si>
  <si>
    <t>41</t>
  </si>
  <si>
    <t>59224312</t>
  </si>
  <si>
    <t>konus betonové šachty DN 1000 kanalizační 100x62,5x58cm tl stěny 12 stupadla poplastovaná</t>
  </si>
  <si>
    <t>-197348480</t>
  </si>
  <si>
    <t>42</t>
  </si>
  <si>
    <t>894414111</t>
  </si>
  <si>
    <t>Osazení betonových nebo železobetonových dílců pro šachty skruží základových (dno)</t>
  </si>
  <si>
    <t>1796460825</t>
  </si>
  <si>
    <t>https://podminky.urs.cz/item/CS_URS_2024_01/894414111</t>
  </si>
  <si>
    <t>5+3</t>
  </si>
  <si>
    <t>43</t>
  </si>
  <si>
    <t>59224339</t>
  </si>
  <si>
    <t>dno betonové šachty DN 1000 kanalizační výšky 100cm</t>
  </si>
  <si>
    <t>-884306796</t>
  </si>
  <si>
    <t>44</t>
  </si>
  <si>
    <t>59224337</t>
  </si>
  <si>
    <t>dno betonové šachty DN 1000 kanalizační výšky 60cm</t>
  </si>
  <si>
    <t>1279972494</t>
  </si>
  <si>
    <t>45</t>
  </si>
  <si>
    <t>59224348</t>
  </si>
  <si>
    <t>těsnění elastomerové pro spojení šachetních dílů DN 1000</t>
  </si>
  <si>
    <t>-1190942232</t>
  </si>
  <si>
    <t>46</t>
  </si>
  <si>
    <t>899131121</t>
  </si>
  <si>
    <t>Osazení samonivelačního poklopu v komunikaci za finišerem do čerstvého asfaltu s ošetřením podkladních vrstev hloubky do 25 cm</t>
  </si>
  <si>
    <t>-747725191</t>
  </si>
  <si>
    <t>https://podminky.urs.cz/item/CS_URS_2024_01/899131121</t>
  </si>
  <si>
    <t>47</t>
  </si>
  <si>
    <t>55241033r</t>
  </si>
  <si>
    <t>poklop šachtový litinový kruhový DN 600 s ventilací tř D400 v samonivelačním rámu pro intenzivní provoz</t>
  </si>
  <si>
    <t>2130398863</t>
  </si>
  <si>
    <t>998</t>
  </si>
  <si>
    <t>Přesun hmot</t>
  </si>
  <si>
    <t>48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</si>
  <si>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</si>
  <si>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</si>
  <si>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25907998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</si>
  <si>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</si>
  <si>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</si>
  <si>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</si>
  <si>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</si>
  <si>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</si>
  <si>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</si>
  <si>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</si>
  <si>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</si>
  <si>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</si>
  <si>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</si>
  <si>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X2</t>
  </si>
  <si>
    <t>Provozní vlivy po celou dobu stavby</t>
  </si>
  <si>
    <t>kpl</t>
  </si>
  <si>
    <t>-1720828449</t>
  </si>
  <si>
    <t>X3</t>
  </si>
  <si>
    <t>Územní vlivy</t>
  </si>
  <si>
    <t>-195458074</t>
  </si>
  <si>
    <t>D3</t>
  </si>
  <si>
    <t>VON 2: Projektové dokumentace - náklady jinde neuvedené</t>
  </si>
  <si>
    <t>X6</t>
  </si>
  <si>
    <t>Vypracování kontrolního a zkušebního plánu, provádění předepsaných zkoušek dle kontrolního zkušebního plnánu, např. kvality práce, dodávaných materiálů a konstrukcí.</t>
  </si>
  <si>
    <t>1625026855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</si>
  <si>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</si>
  <si>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</si>
  <si>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</si>
  <si>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</si>
  <si>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1981722050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</si>
  <si>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</si>
  <si>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</si>
  <si>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-1116388392</t>
  </si>
  <si>
    <t>D5</t>
  </si>
  <si>
    <t>VON 4: Předání a převzetí díla - náklady jinde neuvedené</t>
  </si>
  <si>
    <t>X28</t>
  </si>
  <si>
    <t>Komplexní a technologické zkoušky dle příslušných ČSN</t>
  </si>
  <si>
    <t>1991868888</t>
  </si>
  <si>
    <t>Poznámka k položce:_x000d_
Poznámka k položce: dle obecných podmínek technických specifikací a zápisů ve stavebních denících ( např. výchozí revize, zkoušky hutnění, apod.) Neuvedené v jiných částech výkazů výměr.</t>
  </si>
  <si>
    <t>X29</t>
  </si>
  <si>
    <t>Zkouška těsnosti kanalizačních šachet vzduchem dle ČSN 75 6909</t>
  </si>
  <si>
    <t>1653142260</t>
  </si>
  <si>
    <t>Poznámka k položce:_x000d_
Poznámka k položce: cena zahrnuje provedení zkoušky těsnosti vzduchem u všech kanalizačních šachet vystavěných v rámci této akce, včetně dočasného zatěsnění vstupujícího kanalizačního potrubí do šachet a včetně vyhotovení protokolu o provedené zkoušce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</si>
</sst>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5101201" TargetMode="External" /><Relationship Id="rId2" Type="http://schemas.openxmlformats.org/officeDocument/2006/relationships/hyperlink" Target="https://podminky.urs.cz/item/CS_URS_2024_01/115101301" TargetMode="External" /><Relationship Id="rId3" Type="http://schemas.openxmlformats.org/officeDocument/2006/relationships/hyperlink" Target="https://podminky.urs.cz/item/CS_URS_2024_01/119001405" TargetMode="External" /><Relationship Id="rId4" Type="http://schemas.openxmlformats.org/officeDocument/2006/relationships/hyperlink" Target="https://podminky.urs.cz/item/CS_URS_2024_01/119001421" TargetMode="External" /><Relationship Id="rId5" Type="http://schemas.openxmlformats.org/officeDocument/2006/relationships/hyperlink" Target="https://podminky.urs.cz/item/CS_URS_2024_01/130001101" TargetMode="External" /><Relationship Id="rId6" Type="http://schemas.openxmlformats.org/officeDocument/2006/relationships/hyperlink" Target="https://podminky.urs.cz/item/CS_URS_2024_01/132254205" TargetMode="External" /><Relationship Id="rId7" Type="http://schemas.openxmlformats.org/officeDocument/2006/relationships/hyperlink" Target="https://podminky.urs.cz/item/CS_URS_2024_01/132354205" TargetMode="External" /><Relationship Id="rId8" Type="http://schemas.openxmlformats.org/officeDocument/2006/relationships/hyperlink" Target="https://podminky.urs.cz/item/CS_URS_2024_01/151811131" TargetMode="External" /><Relationship Id="rId9" Type="http://schemas.openxmlformats.org/officeDocument/2006/relationships/hyperlink" Target="https://podminky.urs.cz/item/CS_URS_2024_01/151811141" TargetMode="External" /><Relationship Id="rId10" Type="http://schemas.openxmlformats.org/officeDocument/2006/relationships/hyperlink" Target="https://podminky.urs.cz/item/CS_URS_2024_01/162751117" TargetMode="External" /><Relationship Id="rId11" Type="http://schemas.openxmlformats.org/officeDocument/2006/relationships/hyperlink" Target="https://podminky.urs.cz/item/CS_URS_2024_01/162751137" TargetMode="External" /><Relationship Id="rId12" Type="http://schemas.openxmlformats.org/officeDocument/2006/relationships/hyperlink" Target="https://podminky.urs.cz/item/CS_URS_2024_01/174101101" TargetMode="External" /><Relationship Id="rId13" Type="http://schemas.openxmlformats.org/officeDocument/2006/relationships/hyperlink" Target="https://podminky.urs.cz/item/CS_URS_2024_01/175151101" TargetMode="External" /><Relationship Id="rId14" Type="http://schemas.openxmlformats.org/officeDocument/2006/relationships/hyperlink" Target="https://podminky.urs.cz/item/CS_URS_2024_01/211531111" TargetMode="External" /><Relationship Id="rId15" Type="http://schemas.openxmlformats.org/officeDocument/2006/relationships/hyperlink" Target="https://podminky.urs.cz/item/CS_URS_2024_01/212755215" TargetMode="External" /><Relationship Id="rId16" Type="http://schemas.openxmlformats.org/officeDocument/2006/relationships/hyperlink" Target="https://podminky.urs.cz/item/CS_URS_2024_01/359901111" TargetMode="External" /><Relationship Id="rId17" Type="http://schemas.openxmlformats.org/officeDocument/2006/relationships/hyperlink" Target="https://podminky.urs.cz/item/CS_URS_2024_01/359901211" TargetMode="External" /><Relationship Id="rId18" Type="http://schemas.openxmlformats.org/officeDocument/2006/relationships/hyperlink" Target="https://podminky.urs.cz/item/CS_URS_2024_01/451573111" TargetMode="External" /><Relationship Id="rId19" Type="http://schemas.openxmlformats.org/officeDocument/2006/relationships/hyperlink" Target="https://podminky.urs.cz/item/CS_URS_2024_01/452112112" TargetMode="External" /><Relationship Id="rId20" Type="http://schemas.openxmlformats.org/officeDocument/2006/relationships/hyperlink" Target="https://podminky.urs.cz/item/CS_URS_2024_01/452112122" TargetMode="External" /><Relationship Id="rId21" Type="http://schemas.openxmlformats.org/officeDocument/2006/relationships/hyperlink" Target="https://podminky.urs.cz/item/CS_URS_2024_01/452311121" TargetMode="External" /><Relationship Id="rId22" Type="http://schemas.openxmlformats.org/officeDocument/2006/relationships/hyperlink" Target="https://podminky.urs.cz/item/CS_URS_2024_01/871370420" TargetMode="External" /><Relationship Id="rId23" Type="http://schemas.openxmlformats.org/officeDocument/2006/relationships/hyperlink" Target="https://podminky.urs.cz/item/CS_URS_2024_01/877310310" TargetMode="External" /><Relationship Id="rId24" Type="http://schemas.openxmlformats.org/officeDocument/2006/relationships/hyperlink" Target="https://podminky.urs.cz/item/CS_URS_2024_01/877370420" TargetMode="External" /><Relationship Id="rId25" Type="http://schemas.openxmlformats.org/officeDocument/2006/relationships/hyperlink" Target="https://podminky.urs.cz/item/CS_URS_2024_01/892372121" TargetMode="External" /><Relationship Id="rId26" Type="http://schemas.openxmlformats.org/officeDocument/2006/relationships/hyperlink" Target="https://podminky.urs.cz/item/CS_URS_2024_01/894411311" TargetMode="External" /><Relationship Id="rId27" Type="http://schemas.openxmlformats.org/officeDocument/2006/relationships/hyperlink" Target="https://podminky.urs.cz/item/CS_URS_2024_01/894412411" TargetMode="External" /><Relationship Id="rId28" Type="http://schemas.openxmlformats.org/officeDocument/2006/relationships/hyperlink" Target="https://podminky.urs.cz/item/CS_URS_2024_01/894414111" TargetMode="External" /><Relationship Id="rId29" Type="http://schemas.openxmlformats.org/officeDocument/2006/relationships/hyperlink" Target="https://podminky.urs.cz/item/CS_URS_2024_01/899131121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3110-16-127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SILNICE III36012 ul. KUBELKOVA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Česká Třebová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SÚS Pardubického kraje, Doubravice 98, Pardubice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Jiří Myslík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SO 301 Dešťová kanal...'!J30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'01 - SO 301 Dešťová kanal...'!P123</f>
        <v>0</v>
      </c>
      <c r="AV95" s="128">
        <f>'01 - SO 301 Dešťová kanal...'!J33</f>
        <v>0</v>
      </c>
      <c r="AW95" s="128">
        <f>'01 - SO 301 Dešťová kanal...'!J34</f>
        <v>0</v>
      </c>
      <c r="AX95" s="128">
        <f>'01 - SO 301 Dešťová kanal...'!J35</f>
        <v>0</v>
      </c>
      <c r="AY95" s="128">
        <f>'01 - SO 301 Dešťová kanal...'!J36</f>
        <v>0</v>
      </c>
      <c r="AZ95" s="128">
        <f>'01 - SO 301 Dešťová kanal...'!F33</f>
        <v>0</v>
      </c>
      <c r="BA95" s="128">
        <f>'01 - SO 301 Dešťová kanal...'!F34</f>
        <v>0</v>
      </c>
      <c r="BB95" s="128">
        <f>'01 - SO 301 Dešťová kanal...'!F35</f>
        <v>0</v>
      </c>
      <c r="BC95" s="128">
        <f>'01 - SO 301 Dešťová kanal...'!F36</f>
        <v>0</v>
      </c>
      <c r="BD95" s="130">
        <f>'01 - SO 301 Dešťová kanal...'!F37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Vedlejší a ostatní n...'!J30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32">
        <v>0</v>
      </c>
      <c r="AT96" s="133">
        <f>ROUND(SUM(AV96:AW96),2)</f>
        <v>0</v>
      </c>
      <c r="AU96" s="134">
        <f>'02 - Vedlejší a ostatní n...'!P124</f>
        <v>0</v>
      </c>
      <c r="AV96" s="133">
        <f>'02 - Vedlejší a ostatní n...'!J33</f>
        <v>0</v>
      </c>
      <c r="AW96" s="133">
        <f>'02 - Vedlejší a ostatní n...'!J34</f>
        <v>0</v>
      </c>
      <c r="AX96" s="133">
        <f>'02 - Vedlejší a ostatní n...'!J35</f>
        <v>0</v>
      </c>
      <c r="AY96" s="133">
        <f>'02 - Vedlejší a ostatní n...'!J36</f>
        <v>0</v>
      </c>
      <c r="AZ96" s="133">
        <f>'02 - Vedlejší a ostatní n...'!F33</f>
        <v>0</v>
      </c>
      <c r="BA96" s="133">
        <f>'02 - Vedlejší a ostatní n...'!F34</f>
        <v>0</v>
      </c>
      <c r="BB96" s="133">
        <f>'02 - Vedlejší a ostatní n...'!F35</f>
        <v>0</v>
      </c>
      <c r="BC96" s="133">
        <f>'02 - Vedlejší a ostatní n...'!F36</f>
        <v>0</v>
      </c>
      <c r="BD96" s="135">
        <f>'02 - Vedlejší a ostatní n...'!F37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uGFJ7h94cY6Ts2LcCvGy4q2l/zimfHyve75jLxQcyYv6a14DDsu3YCzzVIfRzLpYDMc+/EvQIyS7+Gv8E5d64w==" hashValue="wm/U/9O9JUIT3LinkuhWTLgOW2R1UHrNeoT7y0iAq4EsFoEqAIq+pM3vQCJwd+4yyA10/DPr4v8T671QXOO0h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O 301 Dešťová kanal...'!C2" display="/"/>
    <hyperlink ref="A96" location="'02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SILNICE III36012 ul. KUBELKOVA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38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ROUND((SUM(BE123:BE310)),  2)</f>
        <v>0</v>
      </c>
      <c r="G33" s="38"/>
      <c r="H33" s="38"/>
      <c r="I33" s="155">
        <v>0.20999999999999999</v>
      </c>
      <c r="J33" s="154">
        <f>ROUND(((SUM(BE123:BE310))*I33),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ROUND((SUM(BF123:BF310)),  2)</f>
        <v>0</v>
      </c>
      <c r="G34" s="38"/>
      <c r="H34" s="38"/>
      <c r="I34" s="155">
        <v>0.12</v>
      </c>
      <c r="J34" s="154">
        <f>ROUND(((SUM(BF123:BF310))*I34),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ROUND((SUM(BG123:BG310)),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ROUND((SUM(BH123:BH310)),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ROUND((SUM(BI123:BI310)),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SILNICE III36012 ul. KUBELKOVA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SO 301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Česká Třebová</v>
      </c>
      <c r="G89" s="40"/>
      <c r="H89" s="40"/>
      <c r="I89" s="32" t="s">
        <v>22</v>
      </c>
      <c r="J89" s="79" t="str">
        <f>IF(J12="","",J12)</f>
        <v>22. 4. 2024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SÚS Pardubického kraje, Doubravice 98, Pardubice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Jiří Myslík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J209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J218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J225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J255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J308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REKONSTRUKCE SILNICE III36012 ul. KUBELKOVA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01 - SO 301 Dešťová kanalizace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Česká Třebová</v>
      </c>
      <c r="G117" s="40"/>
      <c r="H117" s="40"/>
      <c r="I117" s="32" t="s">
        <v>22</v>
      </c>
      <c r="J117" s="79" t="str">
        <f>IF(J12="","",J12)</f>
        <v>22. 4. 2024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SÚS Pardubického kraje, Doubravice 98, Pardubice</v>
      </c>
      <c r="G119" s="40"/>
      <c r="H119" s="40"/>
      <c r="I119" s="32" t="s">
        <v>30</v>
      </c>
      <c r="J119" s="36" t="str">
        <f>E21</f>
        <v>Multiaqua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>Jiří Myslík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109</v>
      </c>
      <c r="D122" s="194" t="s">
        <v>64</v>
      </c>
      <c r="E122" s="194" t="s">
        <v>60</v>
      </c>
      <c r="F122" s="194" t="s">
        <v>61</v>
      </c>
      <c r="G122" s="194" t="s">
        <v>110</v>
      </c>
      <c r="H122" s="194" t="s">
        <v>111</v>
      </c>
      <c r="I122" s="194" t="s">
        <v>112</v>
      </c>
      <c r="J122" s="194" t="s">
        <v>98</v>
      </c>
      <c r="K122" s="195" t="s">
        <v>113</v>
      </c>
      <c r="L122" s="196"/>
      <c r="M122" s="100" t="s">
        <v>1</v>
      </c>
      <c r="N122" s="101" t="s">
        <v>43</v>
      </c>
      <c r="O122" s="101" t="s">
        <v>114</v>
      </c>
      <c r="P122" s="101" t="s">
        <v>115</v>
      </c>
      <c r="Q122" s="101" t="s">
        <v>116</v>
      </c>
      <c r="R122" s="101" t="s">
        <v>117</v>
      </c>
      <c r="S122" s="101" t="s">
        <v>118</v>
      </c>
      <c r="T122" s="101" t="s">
        <v>119</v>
      </c>
      <c r="U122" s="102" t="s">
        <v>120</v>
      </c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121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1590.3720290000003</v>
      </c>
      <c r="S123" s="104"/>
      <c r="T123" s="199">
        <f>T124</f>
        <v>0</v>
      </c>
      <c r="U123" s="105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78</v>
      </c>
      <c r="AU123" s="17" t="s">
        <v>100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78</v>
      </c>
      <c r="E124" s="204" t="s">
        <v>122</v>
      </c>
      <c r="F124" s="204" t="s">
        <v>123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P125+P209+P218+P225+P255+P308</f>
        <v>0</v>
      </c>
      <c r="Q124" s="209"/>
      <c r="R124" s="210">
        <f>R125+R209+R218+R225+R255+R308</f>
        <v>1590.3720290000003</v>
      </c>
      <c r="S124" s="209"/>
      <c r="T124" s="210">
        <f>T125+T209+T218+T225+T255+T308</f>
        <v>0</v>
      </c>
      <c r="U124" s="211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87</v>
      </c>
      <c r="AT124" s="213" t="s">
        <v>78</v>
      </c>
      <c r="AU124" s="213" t="s">
        <v>79</v>
      </c>
      <c r="AY124" s="212" t="s">
        <v>124</v>
      </c>
      <c r="BK124" s="214">
        <f>BK125+BK209+BK218+BK225+BK255+BK308</f>
        <v>0</v>
      </c>
    </row>
    <row r="125" s="12" customFormat="1" ht="22.8" customHeight="1">
      <c r="A125" s="12"/>
      <c r="B125" s="201"/>
      <c r="C125" s="202"/>
      <c r="D125" s="203" t="s">
        <v>78</v>
      </c>
      <c r="E125" s="215" t="s">
        <v>87</v>
      </c>
      <c r="F125" s="215" t="s">
        <v>125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SUM(P126:P208)</f>
        <v>0</v>
      </c>
      <c r="Q125" s="209"/>
      <c r="R125" s="210">
        <f>SUM(R126:R208)</f>
        <v>1560.3555960000001</v>
      </c>
      <c r="S125" s="209"/>
      <c r="T125" s="210">
        <f>SUM(T126:T208)</f>
        <v>0</v>
      </c>
      <c r="U125" s="211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87</v>
      </c>
      <c r="AT125" s="213" t="s">
        <v>78</v>
      </c>
      <c r="AU125" s="213" t="s">
        <v>87</v>
      </c>
      <c r="AY125" s="212" t="s">
        <v>124</v>
      </c>
      <c r="BK125" s="214">
        <f>SUM(BK126:BK208)</f>
        <v>0</v>
      </c>
    </row>
    <row r="126" s="2" customFormat="1" ht="24.15" customHeight="1">
      <c r="A126" s="38"/>
      <c r="B126" s="39"/>
      <c r="C126" s="217" t="s">
        <v>87</v>
      </c>
      <c r="D126" s="217" t="s">
        <v>126</v>
      </c>
      <c r="E126" s="218" t="s">
        <v>127</v>
      </c>
      <c r="F126" s="219" t="s">
        <v>128</v>
      </c>
      <c r="G126" s="220" t="s">
        <v>129</v>
      </c>
      <c r="H126" s="221">
        <v>852</v>
      </c>
      <c r="I126" s="222"/>
      <c r="J126" s="223">
        <f>ROUND(I126*H126,2)</f>
        <v>0</v>
      </c>
      <c r="K126" s="219" t="s">
        <v>130</v>
      </c>
      <c r="L126" s="44"/>
      <c r="M126" s="224" t="s">
        <v>1</v>
      </c>
      <c r="N126" s="225" t="s">
        <v>44</v>
      </c>
      <c r="O126" s="91"/>
      <c r="P126" s="226">
        <f>O126*H126</f>
        <v>0</v>
      </c>
      <c r="Q126" s="226">
        <v>3.0000000000000001E-05</v>
      </c>
      <c r="R126" s="226">
        <f>Q126*H126</f>
        <v>0.025559999999999999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131</v>
      </c>
      <c r="AT126" s="228" t="s">
        <v>126</v>
      </c>
      <c r="AU126" s="228" t="s">
        <v>89</v>
      </c>
      <c r="AY126" s="17" t="s">
        <v>124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87</v>
      </c>
      <c r="BK126" s="229">
        <f>ROUND(I126*H126,2)</f>
        <v>0</v>
      </c>
      <c r="BL126" s="17" t="s">
        <v>131</v>
      </c>
      <c r="BM126" s="228" t="s">
        <v>132</v>
      </c>
    </row>
    <row r="127" s="2" customFormat="1">
      <c r="A127" s="38"/>
      <c r="B127" s="39"/>
      <c r="C127" s="40"/>
      <c r="D127" s="230" t="s">
        <v>133</v>
      </c>
      <c r="E127" s="40"/>
      <c r="F127" s="231" t="s">
        <v>128</v>
      </c>
      <c r="G127" s="40"/>
      <c r="H127" s="40"/>
      <c r="I127" s="232"/>
      <c r="J127" s="40"/>
      <c r="K127" s="40"/>
      <c r="L127" s="44"/>
      <c r="M127" s="233"/>
      <c r="N127" s="234"/>
      <c r="O127" s="91"/>
      <c r="P127" s="91"/>
      <c r="Q127" s="91"/>
      <c r="R127" s="91"/>
      <c r="S127" s="91"/>
      <c r="T127" s="91"/>
      <c r="U127" s="92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133</v>
      </c>
      <c r="AU127" s="17" t="s">
        <v>89</v>
      </c>
    </row>
    <row r="128" s="2" customFormat="1">
      <c r="A128" s="38"/>
      <c r="B128" s="39"/>
      <c r="C128" s="40"/>
      <c r="D128" s="235" t="s">
        <v>134</v>
      </c>
      <c r="E128" s="40"/>
      <c r="F128" s="236" t="s">
        <v>135</v>
      </c>
      <c r="G128" s="40"/>
      <c r="H128" s="40"/>
      <c r="I128" s="232"/>
      <c r="J128" s="40"/>
      <c r="K128" s="40"/>
      <c r="L128" s="44"/>
      <c r="M128" s="233"/>
      <c r="N128" s="234"/>
      <c r="O128" s="91"/>
      <c r="P128" s="91"/>
      <c r="Q128" s="91"/>
      <c r="R128" s="91"/>
      <c r="S128" s="91"/>
      <c r="T128" s="91"/>
      <c r="U128" s="92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134</v>
      </c>
      <c r="AU128" s="17" t="s">
        <v>89</v>
      </c>
    </row>
    <row r="129" s="2" customFormat="1">
      <c r="A129" s="38"/>
      <c r="B129" s="39"/>
      <c r="C129" s="40"/>
      <c r="D129" s="230" t="s">
        <v>136</v>
      </c>
      <c r="E129" s="40"/>
      <c r="F129" s="237" t="s">
        <v>137</v>
      </c>
      <c r="G129" s="40"/>
      <c r="H129" s="40"/>
      <c r="I129" s="232"/>
      <c r="J129" s="40"/>
      <c r="K129" s="40"/>
      <c r="L129" s="44"/>
      <c r="M129" s="233"/>
      <c r="N129" s="234"/>
      <c r="O129" s="91"/>
      <c r="P129" s="91"/>
      <c r="Q129" s="91"/>
      <c r="R129" s="91"/>
      <c r="S129" s="91"/>
      <c r="T129" s="91"/>
      <c r="U129" s="92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89</v>
      </c>
    </row>
    <row r="130" s="13" customFormat="1">
      <c r="A130" s="13"/>
      <c r="B130" s="238"/>
      <c r="C130" s="239"/>
      <c r="D130" s="230" t="s">
        <v>138</v>
      </c>
      <c r="E130" s="240" t="s">
        <v>1</v>
      </c>
      <c r="F130" s="241" t="s">
        <v>139</v>
      </c>
      <c r="G130" s="239"/>
      <c r="H130" s="242">
        <v>852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6"/>
      <c r="U130" s="247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138</v>
      </c>
      <c r="AU130" s="248" t="s">
        <v>89</v>
      </c>
      <c r="AV130" s="13" t="s">
        <v>89</v>
      </c>
      <c r="AW130" s="13" t="s">
        <v>34</v>
      </c>
      <c r="AX130" s="13" t="s">
        <v>87</v>
      </c>
      <c r="AY130" s="248" t="s">
        <v>124</v>
      </c>
    </row>
    <row r="131" s="2" customFormat="1" ht="37.8" customHeight="1">
      <c r="A131" s="38"/>
      <c r="B131" s="39"/>
      <c r="C131" s="217" t="s">
        <v>89</v>
      </c>
      <c r="D131" s="217" t="s">
        <v>126</v>
      </c>
      <c r="E131" s="218" t="s">
        <v>140</v>
      </c>
      <c r="F131" s="219" t="s">
        <v>141</v>
      </c>
      <c r="G131" s="220" t="s">
        <v>142</v>
      </c>
      <c r="H131" s="221">
        <v>35.5</v>
      </c>
      <c r="I131" s="222"/>
      <c r="J131" s="223">
        <f>ROUND(I131*H131,2)</f>
        <v>0</v>
      </c>
      <c r="K131" s="219" t="s">
        <v>130</v>
      </c>
      <c r="L131" s="44"/>
      <c r="M131" s="224" t="s">
        <v>1</v>
      </c>
      <c r="N131" s="225" t="s">
        <v>44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131</v>
      </c>
      <c r="AT131" s="228" t="s">
        <v>126</v>
      </c>
      <c r="AU131" s="228" t="s">
        <v>89</v>
      </c>
      <c r="AY131" s="17" t="s">
        <v>124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87</v>
      </c>
      <c r="BK131" s="229">
        <f>ROUND(I131*H131,2)</f>
        <v>0</v>
      </c>
      <c r="BL131" s="17" t="s">
        <v>131</v>
      </c>
      <c r="BM131" s="228" t="s">
        <v>143</v>
      </c>
    </row>
    <row r="132" s="2" customFormat="1">
      <c r="A132" s="38"/>
      <c r="B132" s="39"/>
      <c r="C132" s="40"/>
      <c r="D132" s="230" t="s">
        <v>133</v>
      </c>
      <c r="E132" s="40"/>
      <c r="F132" s="231" t="s">
        <v>141</v>
      </c>
      <c r="G132" s="40"/>
      <c r="H132" s="40"/>
      <c r="I132" s="232"/>
      <c r="J132" s="40"/>
      <c r="K132" s="40"/>
      <c r="L132" s="44"/>
      <c r="M132" s="233"/>
      <c r="N132" s="234"/>
      <c r="O132" s="91"/>
      <c r="P132" s="91"/>
      <c r="Q132" s="91"/>
      <c r="R132" s="91"/>
      <c r="S132" s="91"/>
      <c r="T132" s="91"/>
      <c r="U132" s="92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89</v>
      </c>
    </row>
    <row r="133" s="2" customFormat="1">
      <c r="A133" s="38"/>
      <c r="B133" s="39"/>
      <c r="C133" s="40"/>
      <c r="D133" s="235" t="s">
        <v>134</v>
      </c>
      <c r="E133" s="40"/>
      <c r="F133" s="236" t="s">
        <v>144</v>
      </c>
      <c r="G133" s="40"/>
      <c r="H133" s="40"/>
      <c r="I133" s="232"/>
      <c r="J133" s="40"/>
      <c r="K133" s="40"/>
      <c r="L133" s="44"/>
      <c r="M133" s="233"/>
      <c r="N133" s="234"/>
      <c r="O133" s="91"/>
      <c r="P133" s="91"/>
      <c r="Q133" s="91"/>
      <c r="R133" s="91"/>
      <c r="S133" s="91"/>
      <c r="T133" s="91"/>
      <c r="U133" s="92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134</v>
      </c>
      <c r="AU133" s="17" t="s">
        <v>89</v>
      </c>
    </row>
    <row r="134" s="13" customFormat="1">
      <c r="A134" s="13"/>
      <c r="B134" s="238"/>
      <c r="C134" s="239"/>
      <c r="D134" s="230" t="s">
        <v>138</v>
      </c>
      <c r="E134" s="240" t="s">
        <v>1</v>
      </c>
      <c r="F134" s="241" t="s">
        <v>145</v>
      </c>
      <c r="G134" s="239"/>
      <c r="H134" s="242">
        <v>35.5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6"/>
      <c r="U134" s="247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138</v>
      </c>
      <c r="AU134" s="248" t="s">
        <v>89</v>
      </c>
      <c r="AV134" s="13" t="s">
        <v>89</v>
      </c>
      <c r="AW134" s="13" t="s">
        <v>34</v>
      </c>
      <c r="AX134" s="13" t="s">
        <v>87</v>
      </c>
      <c r="AY134" s="248" t="s">
        <v>124</v>
      </c>
    </row>
    <row r="135" s="2" customFormat="1" ht="66.75" customHeight="1">
      <c r="A135" s="38"/>
      <c r="B135" s="39"/>
      <c r="C135" s="217" t="s">
        <v>146</v>
      </c>
      <c r="D135" s="217" t="s">
        <v>126</v>
      </c>
      <c r="E135" s="218" t="s">
        <v>147</v>
      </c>
      <c r="F135" s="219" t="s">
        <v>148</v>
      </c>
      <c r="G135" s="220" t="s">
        <v>149</v>
      </c>
      <c r="H135" s="221">
        <v>2.2000000000000002</v>
      </c>
      <c r="I135" s="222"/>
      <c r="J135" s="223">
        <f>ROUND(I135*H135,2)</f>
        <v>0</v>
      </c>
      <c r="K135" s="219" t="s">
        <v>130</v>
      </c>
      <c r="L135" s="44"/>
      <c r="M135" s="224" t="s">
        <v>1</v>
      </c>
      <c r="N135" s="225" t="s">
        <v>44</v>
      </c>
      <c r="O135" s="91"/>
      <c r="P135" s="226">
        <f>O135*H135</f>
        <v>0</v>
      </c>
      <c r="Q135" s="226">
        <v>0.036900000000000002</v>
      </c>
      <c r="R135" s="226">
        <f>Q135*H135</f>
        <v>0.081180000000000016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131</v>
      </c>
      <c r="AT135" s="228" t="s">
        <v>126</v>
      </c>
      <c r="AU135" s="228" t="s">
        <v>89</v>
      </c>
      <c r="AY135" s="17" t="s">
        <v>124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87</v>
      </c>
      <c r="BK135" s="229">
        <f>ROUND(I135*H135,2)</f>
        <v>0</v>
      </c>
      <c r="BL135" s="17" t="s">
        <v>131</v>
      </c>
      <c r="BM135" s="228" t="s">
        <v>150</v>
      </c>
    </row>
    <row r="136" s="2" customFormat="1">
      <c r="A136" s="38"/>
      <c r="B136" s="39"/>
      <c r="C136" s="40"/>
      <c r="D136" s="230" t="s">
        <v>133</v>
      </c>
      <c r="E136" s="40"/>
      <c r="F136" s="231" t="s">
        <v>151</v>
      </c>
      <c r="G136" s="40"/>
      <c r="H136" s="40"/>
      <c r="I136" s="232"/>
      <c r="J136" s="40"/>
      <c r="K136" s="40"/>
      <c r="L136" s="44"/>
      <c r="M136" s="233"/>
      <c r="N136" s="234"/>
      <c r="O136" s="91"/>
      <c r="P136" s="91"/>
      <c r="Q136" s="91"/>
      <c r="R136" s="91"/>
      <c r="S136" s="91"/>
      <c r="T136" s="91"/>
      <c r="U136" s="92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133</v>
      </c>
      <c r="AU136" s="17" t="s">
        <v>89</v>
      </c>
    </row>
    <row r="137" s="2" customFormat="1">
      <c r="A137" s="38"/>
      <c r="B137" s="39"/>
      <c r="C137" s="40"/>
      <c r="D137" s="235" t="s">
        <v>134</v>
      </c>
      <c r="E137" s="40"/>
      <c r="F137" s="236" t="s">
        <v>152</v>
      </c>
      <c r="G137" s="40"/>
      <c r="H137" s="40"/>
      <c r="I137" s="232"/>
      <c r="J137" s="40"/>
      <c r="K137" s="40"/>
      <c r="L137" s="44"/>
      <c r="M137" s="233"/>
      <c r="N137" s="234"/>
      <c r="O137" s="91"/>
      <c r="P137" s="91"/>
      <c r="Q137" s="91"/>
      <c r="R137" s="91"/>
      <c r="S137" s="91"/>
      <c r="T137" s="91"/>
      <c r="U137" s="92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134</v>
      </c>
      <c r="AU137" s="17" t="s">
        <v>89</v>
      </c>
    </row>
    <row r="138" s="13" customFormat="1">
      <c r="A138" s="13"/>
      <c r="B138" s="238"/>
      <c r="C138" s="239"/>
      <c r="D138" s="230" t="s">
        <v>138</v>
      </c>
      <c r="E138" s="240" t="s">
        <v>1</v>
      </c>
      <c r="F138" s="241" t="s">
        <v>153</v>
      </c>
      <c r="G138" s="239"/>
      <c r="H138" s="242">
        <v>2.2000000000000002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6"/>
      <c r="U138" s="247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138</v>
      </c>
      <c r="AU138" s="248" t="s">
        <v>89</v>
      </c>
      <c r="AV138" s="13" t="s">
        <v>89</v>
      </c>
      <c r="AW138" s="13" t="s">
        <v>34</v>
      </c>
      <c r="AX138" s="13" t="s">
        <v>87</v>
      </c>
      <c r="AY138" s="248" t="s">
        <v>124</v>
      </c>
    </row>
    <row r="139" s="2" customFormat="1" ht="66.75" customHeight="1">
      <c r="A139" s="38"/>
      <c r="B139" s="39"/>
      <c r="C139" s="217" t="s">
        <v>131</v>
      </c>
      <c r="D139" s="217" t="s">
        <v>126</v>
      </c>
      <c r="E139" s="218" t="s">
        <v>154</v>
      </c>
      <c r="F139" s="219" t="s">
        <v>148</v>
      </c>
      <c r="G139" s="220" t="s">
        <v>149</v>
      </c>
      <c r="H139" s="221">
        <v>4.4000000000000004</v>
      </c>
      <c r="I139" s="222"/>
      <c r="J139" s="223">
        <f>ROUND(I139*H139,2)</f>
        <v>0</v>
      </c>
      <c r="K139" s="219" t="s">
        <v>130</v>
      </c>
      <c r="L139" s="44"/>
      <c r="M139" s="224" t="s">
        <v>1</v>
      </c>
      <c r="N139" s="225" t="s">
        <v>44</v>
      </c>
      <c r="O139" s="91"/>
      <c r="P139" s="226">
        <f>O139*H139</f>
        <v>0</v>
      </c>
      <c r="Q139" s="226">
        <v>0.036900000000000002</v>
      </c>
      <c r="R139" s="226">
        <f>Q139*H139</f>
        <v>0.16236000000000003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131</v>
      </c>
      <c r="AT139" s="228" t="s">
        <v>126</v>
      </c>
      <c r="AU139" s="228" t="s">
        <v>89</v>
      </c>
      <c r="AY139" s="17" t="s">
        <v>124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87</v>
      </c>
      <c r="BK139" s="229">
        <f>ROUND(I139*H139,2)</f>
        <v>0</v>
      </c>
      <c r="BL139" s="17" t="s">
        <v>131</v>
      </c>
      <c r="BM139" s="228" t="s">
        <v>155</v>
      </c>
    </row>
    <row r="140" s="2" customFormat="1">
      <c r="A140" s="38"/>
      <c r="B140" s="39"/>
      <c r="C140" s="40"/>
      <c r="D140" s="230" t="s">
        <v>133</v>
      </c>
      <c r="E140" s="40"/>
      <c r="F140" s="231" t="s">
        <v>148</v>
      </c>
      <c r="G140" s="40"/>
      <c r="H140" s="40"/>
      <c r="I140" s="232"/>
      <c r="J140" s="40"/>
      <c r="K140" s="40"/>
      <c r="L140" s="44"/>
      <c r="M140" s="233"/>
      <c r="N140" s="234"/>
      <c r="O140" s="91"/>
      <c r="P140" s="91"/>
      <c r="Q140" s="91"/>
      <c r="R140" s="91"/>
      <c r="S140" s="91"/>
      <c r="T140" s="91"/>
      <c r="U140" s="92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89</v>
      </c>
    </row>
    <row r="141" s="2" customFormat="1">
      <c r="A141" s="38"/>
      <c r="B141" s="39"/>
      <c r="C141" s="40"/>
      <c r="D141" s="235" t="s">
        <v>134</v>
      </c>
      <c r="E141" s="40"/>
      <c r="F141" s="236" t="s">
        <v>156</v>
      </c>
      <c r="G141" s="40"/>
      <c r="H141" s="40"/>
      <c r="I141" s="232"/>
      <c r="J141" s="40"/>
      <c r="K141" s="40"/>
      <c r="L141" s="44"/>
      <c r="M141" s="233"/>
      <c r="N141" s="234"/>
      <c r="O141" s="91"/>
      <c r="P141" s="91"/>
      <c r="Q141" s="91"/>
      <c r="R141" s="91"/>
      <c r="S141" s="91"/>
      <c r="T141" s="91"/>
      <c r="U141" s="92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134</v>
      </c>
      <c r="AU141" s="17" t="s">
        <v>89</v>
      </c>
    </row>
    <row r="142" s="13" customFormat="1">
      <c r="A142" s="13"/>
      <c r="B142" s="238"/>
      <c r="C142" s="239"/>
      <c r="D142" s="230" t="s">
        <v>138</v>
      </c>
      <c r="E142" s="240" t="s">
        <v>1</v>
      </c>
      <c r="F142" s="241" t="s">
        <v>157</v>
      </c>
      <c r="G142" s="239"/>
      <c r="H142" s="242">
        <v>4.4000000000000004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6"/>
      <c r="U142" s="247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138</v>
      </c>
      <c r="AU142" s="248" t="s">
        <v>89</v>
      </c>
      <c r="AV142" s="13" t="s">
        <v>89</v>
      </c>
      <c r="AW142" s="13" t="s">
        <v>34</v>
      </c>
      <c r="AX142" s="13" t="s">
        <v>87</v>
      </c>
      <c r="AY142" s="248" t="s">
        <v>124</v>
      </c>
    </row>
    <row r="143" s="2" customFormat="1" ht="37.8" customHeight="1">
      <c r="A143" s="38"/>
      <c r="B143" s="39"/>
      <c r="C143" s="217" t="s">
        <v>158</v>
      </c>
      <c r="D143" s="217" t="s">
        <v>126</v>
      </c>
      <c r="E143" s="218" t="s">
        <v>159</v>
      </c>
      <c r="F143" s="219" t="s">
        <v>160</v>
      </c>
      <c r="G143" s="220" t="s">
        <v>161</v>
      </c>
      <c r="H143" s="221">
        <v>17.952000000000002</v>
      </c>
      <c r="I143" s="222"/>
      <c r="J143" s="223">
        <f>ROUND(I143*H143,2)</f>
        <v>0</v>
      </c>
      <c r="K143" s="219" t="s">
        <v>130</v>
      </c>
      <c r="L143" s="44"/>
      <c r="M143" s="224" t="s">
        <v>1</v>
      </c>
      <c r="N143" s="225" t="s">
        <v>44</v>
      </c>
      <c r="O143" s="91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6">
        <f>S143*H143</f>
        <v>0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131</v>
      </c>
      <c r="AT143" s="228" t="s">
        <v>126</v>
      </c>
      <c r="AU143" s="228" t="s">
        <v>89</v>
      </c>
      <c r="AY143" s="17" t="s">
        <v>124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87</v>
      </c>
      <c r="BK143" s="229">
        <f>ROUND(I143*H143,2)</f>
        <v>0</v>
      </c>
      <c r="BL143" s="17" t="s">
        <v>131</v>
      </c>
      <c r="BM143" s="228" t="s">
        <v>162</v>
      </c>
    </row>
    <row r="144" s="2" customFormat="1">
      <c r="A144" s="38"/>
      <c r="B144" s="39"/>
      <c r="C144" s="40"/>
      <c r="D144" s="230" t="s">
        <v>133</v>
      </c>
      <c r="E144" s="40"/>
      <c r="F144" s="231" t="s">
        <v>160</v>
      </c>
      <c r="G144" s="40"/>
      <c r="H144" s="40"/>
      <c r="I144" s="232"/>
      <c r="J144" s="40"/>
      <c r="K144" s="40"/>
      <c r="L144" s="44"/>
      <c r="M144" s="233"/>
      <c r="N144" s="234"/>
      <c r="O144" s="91"/>
      <c r="P144" s="91"/>
      <c r="Q144" s="91"/>
      <c r="R144" s="91"/>
      <c r="S144" s="91"/>
      <c r="T144" s="91"/>
      <c r="U144" s="92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133</v>
      </c>
      <c r="AU144" s="17" t="s">
        <v>89</v>
      </c>
    </row>
    <row r="145" s="2" customFormat="1">
      <c r="A145" s="38"/>
      <c r="B145" s="39"/>
      <c r="C145" s="40"/>
      <c r="D145" s="235" t="s">
        <v>134</v>
      </c>
      <c r="E145" s="40"/>
      <c r="F145" s="236" t="s">
        <v>163</v>
      </c>
      <c r="G145" s="40"/>
      <c r="H145" s="40"/>
      <c r="I145" s="232"/>
      <c r="J145" s="40"/>
      <c r="K145" s="40"/>
      <c r="L145" s="44"/>
      <c r="M145" s="233"/>
      <c r="N145" s="234"/>
      <c r="O145" s="91"/>
      <c r="P145" s="91"/>
      <c r="Q145" s="91"/>
      <c r="R145" s="91"/>
      <c r="S145" s="91"/>
      <c r="T145" s="91"/>
      <c r="U145" s="92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134</v>
      </c>
      <c r="AU145" s="17" t="s">
        <v>89</v>
      </c>
    </row>
    <row r="146" s="13" customFormat="1">
      <c r="A146" s="13"/>
      <c r="B146" s="238"/>
      <c r="C146" s="239"/>
      <c r="D146" s="230" t="s">
        <v>138</v>
      </c>
      <c r="E146" s="240" t="s">
        <v>1</v>
      </c>
      <c r="F146" s="241" t="s">
        <v>164</v>
      </c>
      <c r="G146" s="239"/>
      <c r="H146" s="242">
        <v>17.952000000000002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6"/>
      <c r="U146" s="247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138</v>
      </c>
      <c r="AU146" s="248" t="s">
        <v>89</v>
      </c>
      <c r="AV146" s="13" t="s">
        <v>89</v>
      </c>
      <c r="AW146" s="13" t="s">
        <v>34</v>
      </c>
      <c r="AX146" s="13" t="s">
        <v>87</v>
      </c>
      <c r="AY146" s="248" t="s">
        <v>124</v>
      </c>
    </row>
    <row r="147" s="2" customFormat="1" ht="49.05" customHeight="1">
      <c r="A147" s="38"/>
      <c r="B147" s="39"/>
      <c r="C147" s="217" t="s">
        <v>165</v>
      </c>
      <c r="D147" s="217" t="s">
        <v>126</v>
      </c>
      <c r="E147" s="218" t="s">
        <v>166</v>
      </c>
      <c r="F147" s="219" t="s">
        <v>167</v>
      </c>
      <c r="G147" s="220" t="s">
        <v>161</v>
      </c>
      <c r="H147" s="221">
        <v>466.053</v>
      </c>
      <c r="I147" s="222"/>
      <c r="J147" s="223">
        <f>ROUND(I147*H147,2)</f>
        <v>0</v>
      </c>
      <c r="K147" s="219" t="s">
        <v>130</v>
      </c>
      <c r="L147" s="44"/>
      <c r="M147" s="224" t="s">
        <v>1</v>
      </c>
      <c r="N147" s="225" t="s">
        <v>44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6">
        <f>S147*H147</f>
        <v>0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131</v>
      </c>
      <c r="AT147" s="228" t="s">
        <v>126</v>
      </c>
      <c r="AU147" s="228" t="s">
        <v>89</v>
      </c>
      <c r="AY147" s="17" t="s">
        <v>124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87</v>
      </c>
      <c r="BK147" s="229">
        <f>ROUND(I147*H147,2)</f>
        <v>0</v>
      </c>
      <c r="BL147" s="17" t="s">
        <v>131</v>
      </c>
      <c r="BM147" s="228" t="s">
        <v>168</v>
      </c>
    </row>
    <row r="148" s="2" customFormat="1">
      <c r="A148" s="38"/>
      <c r="B148" s="39"/>
      <c r="C148" s="40"/>
      <c r="D148" s="230" t="s">
        <v>133</v>
      </c>
      <c r="E148" s="40"/>
      <c r="F148" s="231" t="s">
        <v>167</v>
      </c>
      <c r="G148" s="40"/>
      <c r="H148" s="40"/>
      <c r="I148" s="232"/>
      <c r="J148" s="40"/>
      <c r="K148" s="40"/>
      <c r="L148" s="44"/>
      <c r="M148" s="233"/>
      <c r="N148" s="234"/>
      <c r="O148" s="91"/>
      <c r="P148" s="91"/>
      <c r="Q148" s="91"/>
      <c r="R148" s="91"/>
      <c r="S148" s="91"/>
      <c r="T148" s="91"/>
      <c r="U148" s="92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133</v>
      </c>
      <c r="AU148" s="17" t="s">
        <v>89</v>
      </c>
    </row>
    <row r="149" s="2" customFormat="1">
      <c r="A149" s="38"/>
      <c r="B149" s="39"/>
      <c r="C149" s="40"/>
      <c r="D149" s="235" t="s">
        <v>134</v>
      </c>
      <c r="E149" s="40"/>
      <c r="F149" s="236" t="s">
        <v>169</v>
      </c>
      <c r="G149" s="40"/>
      <c r="H149" s="40"/>
      <c r="I149" s="232"/>
      <c r="J149" s="40"/>
      <c r="K149" s="40"/>
      <c r="L149" s="44"/>
      <c r="M149" s="233"/>
      <c r="N149" s="234"/>
      <c r="O149" s="91"/>
      <c r="P149" s="91"/>
      <c r="Q149" s="91"/>
      <c r="R149" s="91"/>
      <c r="S149" s="91"/>
      <c r="T149" s="91"/>
      <c r="U149" s="92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134</v>
      </c>
      <c r="AU149" s="17" t="s">
        <v>89</v>
      </c>
    </row>
    <row r="150" s="14" customFormat="1">
      <c r="A150" s="14"/>
      <c r="B150" s="249"/>
      <c r="C150" s="250"/>
      <c r="D150" s="230" t="s">
        <v>138</v>
      </c>
      <c r="E150" s="251" t="s">
        <v>1</v>
      </c>
      <c r="F150" s="252" t="s">
        <v>170</v>
      </c>
      <c r="G150" s="250"/>
      <c r="H150" s="251" t="s">
        <v>1</v>
      </c>
      <c r="I150" s="253"/>
      <c r="J150" s="250"/>
      <c r="K150" s="250"/>
      <c r="L150" s="254"/>
      <c r="M150" s="255"/>
      <c r="N150" s="256"/>
      <c r="O150" s="256"/>
      <c r="P150" s="256"/>
      <c r="Q150" s="256"/>
      <c r="R150" s="256"/>
      <c r="S150" s="256"/>
      <c r="T150" s="256"/>
      <c r="U150" s="257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138</v>
      </c>
      <c r="AU150" s="258" t="s">
        <v>89</v>
      </c>
      <c r="AV150" s="14" t="s">
        <v>87</v>
      </c>
      <c r="AW150" s="14" t="s">
        <v>34</v>
      </c>
      <c r="AX150" s="14" t="s">
        <v>79</v>
      </c>
      <c r="AY150" s="258" t="s">
        <v>124</v>
      </c>
    </row>
    <row r="151" s="14" customFormat="1">
      <c r="A151" s="14"/>
      <c r="B151" s="249"/>
      <c r="C151" s="250"/>
      <c r="D151" s="230" t="s">
        <v>138</v>
      </c>
      <c r="E151" s="251" t="s">
        <v>1</v>
      </c>
      <c r="F151" s="252" t="s">
        <v>171</v>
      </c>
      <c r="G151" s="250"/>
      <c r="H151" s="251" t="s">
        <v>1</v>
      </c>
      <c r="I151" s="253"/>
      <c r="J151" s="250"/>
      <c r="K151" s="250"/>
      <c r="L151" s="254"/>
      <c r="M151" s="255"/>
      <c r="N151" s="256"/>
      <c r="O151" s="256"/>
      <c r="P151" s="256"/>
      <c r="Q151" s="256"/>
      <c r="R151" s="256"/>
      <c r="S151" s="256"/>
      <c r="T151" s="256"/>
      <c r="U151" s="257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138</v>
      </c>
      <c r="AU151" s="258" t="s">
        <v>89</v>
      </c>
      <c r="AV151" s="14" t="s">
        <v>87</v>
      </c>
      <c r="AW151" s="14" t="s">
        <v>34</v>
      </c>
      <c r="AX151" s="14" t="s">
        <v>79</v>
      </c>
      <c r="AY151" s="258" t="s">
        <v>124</v>
      </c>
    </row>
    <row r="152" s="14" customFormat="1">
      <c r="A152" s="14"/>
      <c r="B152" s="249"/>
      <c r="C152" s="250"/>
      <c r="D152" s="230" t="s">
        <v>138</v>
      </c>
      <c r="E152" s="251" t="s">
        <v>1</v>
      </c>
      <c r="F152" s="252" t="s">
        <v>172</v>
      </c>
      <c r="G152" s="250"/>
      <c r="H152" s="251" t="s">
        <v>1</v>
      </c>
      <c r="I152" s="253"/>
      <c r="J152" s="250"/>
      <c r="K152" s="250"/>
      <c r="L152" s="254"/>
      <c r="M152" s="255"/>
      <c r="N152" s="256"/>
      <c r="O152" s="256"/>
      <c r="P152" s="256"/>
      <c r="Q152" s="256"/>
      <c r="R152" s="256"/>
      <c r="S152" s="256"/>
      <c r="T152" s="256"/>
      <c r="U152" s="257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138</v>
      </c>
      <c r="AU152" s="258" t="s">
        <v>89</v>
      </c>
      <c r="AV152" s="14" t="s">
        <v>87</v>
      </c>
      <c r="AW152" s="14" t="s">
        <v>34</v>
      </c>
      <c r="AX152" s="14" t="s">
        <v>79</v>
      </c>
      <c r="AY152" s="258" t="s">
        <v>124</v>
      </c>
    </row>
    <row r="153" s="13" customFormat="1">
      <c r="A153" s="13"/>
      <c r="B153" s="238"/>
      <c r="C153" s="239"/>
      <c r="D153" s="230" t="s">
        <v>138</v>
      </c>
      <c r="E153" s="240" t="s">
        <v>1</v>
      </c>
      <c r="F153" s="241" t="s">
        <v>173</v>
      </c>
      <c r="G153" s="239"/>
      <c r="H153" s="242">
        <v>436.76499999999999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6"/>
      <c r="U153" s="247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138</v>
      </c>
      <c r="AU153" s="248" t="s">
        <v>89</v>
      </c>
      <c r="AV153" s="13" t="s">
        <v>89</v>
      </c>
      <c r="AW153" s="13" t="s">
        <v>34</v>
      </c>
      <c r="AX153" s="13" t="s">
        <v>79</v>
      </c>
      <c r="AY153" s="248" t="s">
        <v>124</v>
      </c>
    </row>
    <row r="154" s="13" customFormat="1">
      <c r="A154" s="13"/>
      <c r="B154" s="238"/>
      <c r="C154" s="239"/>
      <c r="D154" s="230" t="s">
        <v>138</v>
      </c>
      <c r="E154" s="240" t="s">
        <v>1</v>
      </c>
      <c r="F154" s="241" t="s">
        <v>174</v>
      </c>
      <c r="G154" s="239"/>
      <c r="H154" s="242">
        <v>29.288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6"/>
      <c r="U154" s="247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138</v>
      </c>
      <c r="AU154" s="248" t="s">
        <v>89</v>
      </c>
      <c r="AV154" s="13" t="s">
        <v>89</v>
      </c>
      <c r="AW154" s="13" t="s">
        <v>34</v>
      </c>
      <c r="AX154" s="13" t="s">
        <v>79</v>
      </c>
      <c r="AY154" s="248" t="s">
        <v>124</v>
      </c>
    </row>
    <row r="155" s="15" customFormat="1">
      <c r="A155" s="15"/>
      <c r="B155" s="259"/>
      <c r="C155" s="260"/>
      <c r="D155" s="230" t="s">
        <v>138</v>
      </c>
      <c r="E155" s="261" t="s">
        <v>1</v>
      </c>
      <c r="F155" s="262" t="s">
        <v>175</v>
      </c>
      <c r="G155" s="260"/>
      <c r="H155" s="263">
        <v>466.053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7"/>
      <c r="U155" s="268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9" t="s">
        <v>138</v>
      </c>
      <c r="AU155" s="269" t="s">
        <v>89</v>
      </c>
      <c r="AV155" s="15" t="s">
        <v>131</v>
      </c>
      <c r="AW155" s="15" t="s">
        <v>34</v>
      </c>
      <c r="AX155" s="15" t="s">
        <v>87</v>
      </c>
      <c r="AY155" s="269" t="s">
        <v>124</v>
      </c>
    </row>
    <row r="156" s="2" customFormat="1" ht="49.05" customHeight="1">
      <c r="A156" s="38"/>
      <c r="B156" s="39"/>
      <c r="C156" s="217" t="s">
        <v>176</v>
      </c>
      <c r="D156" s="217" t="s">
        <v>126</v>
      </c>
      <c r="E156" s="218" t="s">
        <v>177</v>
      </c>
      <c r="F156" s="219" t="s">
        <v>178</v>
      </c>
      <c r="G156" s="220" t="s">
        <v>161</v>
      </c>
      <c r="H156" s="221">
        <v>466.053</v>
      </c>
      <c r="I156" s="222"/>
      <c r="J156" s="223">
        <f>ROUND(I156*H156,2)</f>
        <v>0</v>
      </c>
      <c r="K156" s="219" t="s">
        <v>130</v>
      </c>
      <c r="L156" s="44"/>
      <c r="M156" s="224" t="s">
        <v>1</v>
      </c>
      <c r="N156" s="225" t="s">
        <v>44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6">
        <f>S156*H156</f>
        <v>0</v>
      </c>
      <c r="U156" s="22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131</v>
      </c>
      <c r="AT156" s="228" t="s">
        <v>126</v>
      </c>
      <c r="AU156" s="228" t="s">
        <v>89</v>
      </c>
      <c r="AY156" s="17" t="s">
        <v>124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87</v>
      </c>
      <c r="BK156" s="229">
        <f>ROUND(I156*H156,2)</f>
        <v>0</v>
      </c>
      <c r="BL156" s="17" t="s">
        <v>131</v>
      </c>
      <c r="BM156" s="228" t="s">
        <v>179</v>
      </c>
    </row>
    <row r="157" s="2" customFormat="1">
      <c r="A157" s="38"/>
      <c r="B157" s="39"/>
      <c r="C157" s="40"/>
      <c r="D157" s="230" t="s">
        <v>133</v>
      </c>
      <c r="E157" s="40"/>
      <c r="F157" s="231" t="s">
        <v>178</v>
      </c>
      <c r="G157" s="40"/>
      <c r="H157" s="40"/>
      <c r="I157" s="232"/>
      <c r="J157" s="40"/>
      <c r="K157" s="40"/>
      <c r="L157" s="44"/>
      <c r="M157" s="233"/>
      <c r="N157" s="234"/>
      <c r="O157" s="91"/>
      <c r="P157" s="91"/>
      <c r="Q157" s="91"/>
      <c r="R157" s="91"/>
      <c r="S157" s="91"/>
      <c r="T157" s="91"/>
      <c r="U157" s="92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133</v>
      </c>
      <c r="AU157" s="17" t="s">
        <v>89</v>
      </c>
    </row>
    <row r="158" s="2" customFormat="1">
      <c r="A158" s="38"/>
      <c r="B158" s="39"/>
      <c r="C158" s="40"/>
      <c r="D158" s="235" t="s">
        <v>134</v>
      </c>
      <c r="E158" s="40"/>
      <c r="F158" s="236" t="s">
        <v>180</v>
      </c>
      <c r="G158" s="40"/>
      <c r="H158" s="40"/>
      <c r="I158" s="232"/>
      <c r="J158" s="40"/>
      <c r="K158" s="40"/>
      <c r="L158" s="44"/>
      <c r="M158" s="233"/>
      <c r="N158" s="234"/>
      <c r="O158" s="91"/>
      <c r="P158" s="91"/>
      <c r="Q158" s="91"/>
      <c r="R158" s="91"/>
      <c r="S158" s="91"/>
      <c r="T158" s="91"/>
      <c r="U158" s="92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134</v>
      </c>
      <c r="AU158" s="17" t="s">
        <v>89</v>
      </c>
    </row>
    <row r="159" s="14" customFormat="1">
      <c r="A159" s="14"/>
      <c r="B159" s="249"/>
      <c r="C159" s="250"/>
      <c r="D159" s="230" t="s">
        <v>138</v>
      </c>
      <c r="E159" s="251" t="s">
        <v>1</v>
      </c>
      <c r="F159" s="252" t="s">
        <v>170</v>
      </c>
      <c r="G159" s="250"/>
      <c r="H159" s="251" t="s">
        <v>1</v>
      </c>
      <c r="I159" s="253"/>
      <c r="J159" s="250"/>
      <c r="K159" s="250"/>
      <c r="L159" s="254"/>
      <c r="M159" s="255"/>
      <c r="N159" s="256"/>
      <c r="O159" s="256"/>
      <c r="P159" s="256"/>
      <c r="Q159" s="256"/>
      <c r="R159" s="256"/>
      <c r="S159" s="256"/>
      <c r="T159" s="256"/>
      <c r="U159" s="257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138</v>
      </c>
      <c r="AU159" s="258" t="s">
        <v>89</v>
      </c>
      <c r="AV159" s="14" t="s">
        <v>87</v>
      </c>
      <c r="AW159" s="14" t="s">
        <v>34</v>
      </c>
      <c r="AX159" s="14" t="s">
        <v>79</v>
      </c>
      <c r="AY159" s="258" t="s">
        <v>124</v>
      </c>
    </row>
    <row r="160" s="14" customFormat="1">
      <c r="A160" s="14"/>
      <c r="B160" s="249"/>
      <c r="C160" s="250"/>
      <c r="D160" s="230" t="s">
        <v>138</v>
      </c>
      <c r="E160" s="251" t="s">
        <v>1</v>
      </c>
      <c r="F160" s="252" t="s">
        <v>171</v>
      </c>
      <c r="G160" s="250"/>
      <c r="H160" s="251" t="s">
        <v>1</v>
      </c>
      <c r="I160" s="253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6"/>
      <c r="U160" s="257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138</v>
      </c>
      <c r="AU160" s="258" t="s">
        <v>89</v>
      </c>
      <c r="AV160" s="14" t="s">
        <v>87</v>
      </c>
      <c r="AW160" s="14" t="s">
        <v>34</v>
      </c>
      <c r="AX160" s="14" t="s">
        <v>79</v>
      </c>
      <c r="AY160" s="258" t="s">
        <v>124</v>
      </c>
    </row>
    <row r="161" s="14" customFormat="1">
      <c r="A161" s="14"/>
      <c r="B161" s="249"/>
      <c r="C161" s="250"/>
      <c r="D161" s="230" t="s">
        <v>138</v>
      </c>
      <c r="E161" s="251" t="s">
        <v>1</v>
      </c>
      <c r="F161" s="252" t="s">
        <v>172</v>
      </c>
      <c r="G161" s="250"/>
      <c r="H161" s="251" t="s">
        <v>1</v>
      </c>
      <c r="I161" s="253"/>
      <c r="J161" s="250"/>
      <c r="K161" s="250"/>
      <c r="L161" s="254"/>
      <c r="M161" s="255"/>
      <c r="N161" s="256"/>
      <c r="O161" s="256"/>
      <c r="P161" s="256"/>
      <c r="Q161" s="256"/>
      <c r="R161" s="256"/>
      <c r="S161" s="256"/>
      <c r="T161" s="256"/>
      <c r="U161" s="257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138</v>
      </c>
      <c r="AU161" s="258" t="s">
        <v>89</v>
      </c>
      <c r="AV161" s="14" t="s">
        <v>87</v>
      </c>
      <c r="AW161" s="14" t="s">
        <v>34</v>
      </c>
      <c r="AX161" s="14" t="s">
        <v>79</v>
      </c>
      <c r="AY161" s="258" t="s">
        <v>124</v>
      </c>
    </row>
    <row r="162" s="13" customFormat="1">
      <c r="A162" s="13"/>
      <c r="B162" s="238"/>
      <c r="C162" s="239"/>
      <c r="D162" s="230" t="s">
        <v>138</v>
      </c>
      <c r="E162" s="240" t="s">
        <v>1</v>
      </c>
      <c r="F162" s="241" t="s">
        <v>173</v>
      </c>
      <c r="G162" s="239"/>
      <c r="H162" s="242">
        <v>436.76499999999999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6"/>
      <c r="U162" s="247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138</v>
      </c>
      <c r="AU162" s="248" t="s">
        <v>89</v>
      </c>
      <c r="AV162" s="13" t="s">
        <v>89</v>
      </c>
      <c r="AW162" s="13" t="s">
        <v>34</v>
      </c>
      <c r="AX162" s="13" t="s">
        <v>79</v>
      </c>
      <c r="AY162" s="248" t="s">
        <v>124</v>
      </c>
    </row>
    <row r="163" s="13" customFormat="1">
      <c r="A163" s="13"/>
      <c r="B163" s="238"/>
      <c r="C163" s="239"/>
      <c r="D163" s="230" t="s">
        <v>138</v>
      </c>
      <c r="E163" s="240" t="s">
        <v>1</v>
      </c>
      <c r="F163" s="241" t="s">
        <v>174</v>
      </c>
      <c r="G163" s="239"/>
      <c r="H163" s="242">
        <v>29.288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6"/>
      <c r="U163" s="247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138</v>
      </c>
      <c r="AU163" s="248" t="s">
        <v>89</v>
      </c>
      <c r="AV163" s="13" t="s">
        <v>89</v>
      </c>
      <c r="AW163" s="13" t="s">
        <v>34</v>
      </c>
      <c r="AX163" s="13" t="s">
        <v>79</v>
      </c>
      <c r="AY163" s="248" t="s">
        <v>124</v>
      </c>
    </row>
    <row r="164" s="15" customFormat="1">
      <c r="A164" s="15"/>
      <c r="B164" s="259"/>
      <c r="C164" s="260"/>
      <c r="D164" s="230" t="s">
        <v>138</v>
      </c>
      <c r="E164" s="261" t="s">
        <v>1</v>
      </c>
      <c r="F164" s="262" t="s">
        <v>175</v>
      </c>
      <c r="G164" s="260"/>
      <c r="H164" s="263">
        <v>466.053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7"/>
      <c r="U164" s="268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9" t="s">
        <v>138</v>
      </c>
      <c r="AU164" s="269" t="s">
        <v>89</v>
      </c>
      <c r="AV164" s="15" t="s">
        <v>131</v>
      </c>
      <c r="AW164" s="15" t="s">
        <v>34</v>
      </c>
      <c r="AX164" s="15" t="s">
        <v>87</v>
      </c>
      <c r="AY164" s="269" t="s">
        <v>124</v>
      </c>
    </row>
    <row r="165" s="2" customFormat="1" ht="37.8" customHeight="1">
      <c r="A165" s="38"/>
      <c r="B165" s="39"/>
      <c r="C165" s="217" t="s">
        <v>181</v>
      </c>
      <c r="D165" s="217" t="s">
        <v>126</v>
      </c>
      <c r="E165" s="218" t="s">
        <v>182</v>
      </c>
      <c r="F165" s="219" t="s">
        <v>183</v>
      </c>
      <c r="G165" s="220" t="s">
        <v>184</v>
      </c>
      <c r="H165" s="221">
        <v>1822.0799999999999</v>
      </c>
      <c r="I165" s="222"/>
      <c r="J165" s="223">
        <f>ROUND(I165*H165,2)</f>
        <v>0</v>
      </c>
      <c r="K165" s="219" t="s">
        <v>130</v>
      </c>
      <c r="L165" s="44"/>
      <c r="M165" s="224" t="s">
        <v>1</v>
      </c>
      <c r="N165" s="225" t="s">
        <v>44</v>
      </c>
      <c r="O165" s="91"/>
      <c r="P165" s="226">
        <f>O165*H165</f>
        <v>0</v>
      </c>
      <c r="Q165" s="226">
        <v>0.00058</v>
      </c>
      <c r="R165" s="226">
        <f>Q165*H165</f>
        <v>1.0568063999999999</v>
      </c>
      <c r="S165" s="226">
        <v>0</v>
      </c>
      <c r="T165" s="226">
        <f>S165*H165</f>
        <v>0</v>
      </c>
      <c r="U165" s="22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8" t="s">
        <v>131</v>
      </c>
      <c r="AT165" s="228" t="s">
        <v>126</v>
      </c>
      <c r="AU165" s="228" t="s">
        <v>89</v>
      </c>
      <c r="AY165" s="17" t="s">
        <v>124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87</v>
      </c>
      <c r="BK165" s="229">
        <f>ROUND(I165*H165,2)</f>
        <v>0</v>
      </c>
      <c r="BL165" s="17" t="s">
        <v>131</v>
      </c>
      <c r="BM165" s="228" t="s">
        <v>185</v>
      </c>
    </row>
    <row r="166" s="2" customFormat="1">
      <c r="A166" s="38"/>
      <c r="B166" s="39"/>
      <c r="C166" s="40"/>
      <c r="D166" s="230" t="s">
        <v>133</v>
      </c>
      <c r="E166" s="40"/>
      <c r="F166" s="231" t="s">
        <v>183</v>
      </c>
      <c r="G166" s="40"/>
      <c r="H166" s="40"/>
      <c r="I166" s="232"/>
      <c r="J166" s="40"/>
      <c r="K166" s="40"/>
      <c r="L166" s="44"/>
      <c r="M166" s="233"/>
      <c r="N166" s="234"/>
      <c r="O166" s="91"/>
      <c r="P166" s="91"/>
      <c r="Q166" s="91"/>
      <c r="R166" s="91"/>
      <c r="S166" s="91"/>
      <c r="T166" s="91"/>
      <c r="U166" s="92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133</v>
      </c>
      <c r="AU166" s="17" t="s">
        <v>89</v>
      </c>
    </row>
    <row r="167" s="2" customFormat="1">
      <c r="A167" s="38"/>
      <c r="B167" s="39"/>
      <c r="C167" s="40"/>
      <c r="D167" s="235" t="s">
        <v>134</v>
      </c>
      <c r="E167" s="40"/>
      <c r="F167" s="236" t="s">
        <v>186</v>
      </c>
      <c r="G167" s="40"/>
      <c r="H167" s="40"/>
      <c r="I167" s="232"/>
      <c r="J167" s="40"/>
      <c r="K167" s="40"/>
      <c r="L167" s="44"/>
      <c r="M167" s="233"/>
      <c r="N167" s="234"/>
      <c r="O167" s="91"/>
      <c r="P167" s="91"/>
      <c r="Q167" s="91"/>
      <c r="R167" s="91"/>
      <c r="S167" s="91"/>
      <c r="T167" s="91"/>
      <c r="U167" s="92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134</v>
      </c>
      <c r="AU167" s="17" t="s">
        <v>89</v>
      </c>
    </row>
    <row r="168" s="14" customFormat="1">
      <c r="A168" s="14"/>
      <c r="B168" s="249"/>
      <c r="C168" s="250"/>
      <c r="D168" s="230" t="s">
        <v>138</v>
      </c>
      <c r="E168" s="251" t="s">
        <v>1</v>
      </c>
      <c r="F168" s="252" t="s">
        <v>170</v>
      </c>
      <c r="G168" s="250"/>
      <c r="H168" s="251" t="s">
        <v>1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6"/>
      <c r="U168" s="257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138</v>
      </c>
      <c r="AU168" s="258" t="s">
        <v>89</v>
      </c>
      <c r="AV168" s="14" t="s">
        <v>87</v>
      </c>
      <c r="AW168" s="14" t="s">
        <v>34</v>
      </c>
      <c r="AX168" s="14" t="s">
        <v>79</v>
      </c>
      <c r="AY168" s="258" t="s">
        <v>124</v>
      </c>
    </row>
    <row r="169" s="14" customFormat="1">
      <c r="A169" s="14"/>
      <c r="B169" s="249"/>
      <c r="C169" s="250"/>
      <c r="D169" s="230" t="s">
        <v>138</v>
      </c>
      <c r="E169" s="251" t="s">
        <v>1</v>
      </c>
      <c r="F169" s="252" t="s">
        <v>187</v>
      </c>
      <c r="G169" s="250"/>
      <c r="H169" s="251" t="s">
        <v>1</v>
      </c>
      <c r="I169" s="253"/>
      <c r="J169" s="250"/>
      <c r="K169" s="250"/>
      <c r="L169" s="254"/>
      <c r="M169" s="255"/>
      <c r="N169" s="256"/>
      <c r="O169" s="256"/>
      <c r="P169" s="256"/>
      <c r="Q169" s="256"/>
      <c r="R169" s="256"/>
      <c r="S169" s="256"/>
      <c r="T169" s="256"/>
      <c r="U169" s="257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138</v>
      </c>
      <c r="AU169" s="258" t="s">
        <v>89</v>
      </c>
      <c r="AV169" s="14" t="s">
        <v>87</v>
      </c>
      <c r="AW169" s="14" t="s">
        <v>34</v>
      </c>
      <c r="AX169" s="14" t="s">
        <v>79</v>
      </c>
      <c r="AY169" s="258" t="s">
        <v>124</v>
      </c>
    </row>
    <row r="170" s="13" customFormat="1">
      <c r="A170" s="13"/>
      <c r="B170" s="238"/>
      <c r="C170" s="239"/>
      <c r="D170" s="230" t="s">
        <v>138</v>
      </c>
      <c r="E170" s="240" t="s">
        <v>1</v>
      </c>
      <c r="F170" s="241" t="s">
        <v>188</v>
      </c>
      <c r="G170" s="239"/>
      <c r="H170" s="242">
        <v>1822.0799999999999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6"/>
      <c r="U170" s="247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138</v>
      </c>
      <c r="AU170" s="248" t="s">
        <v>89</v>
      </c>
      <c r="AV170" s="13" t="s">
        <v>89</v>
      </c>
      <c r="AW170" s="13" t="s">
        <v>34</v>
      </c>
      <c r="AX170" s="13" t="s">
        <v>87</v>
      </c>
      <c r="AY170" s="248" t="s">
        <v>124</v>
      </c>
    </row>
    <row r="171" s="2" customFormat="1" ht="37.8" customHeight="1">
      <c r="A171" s="38"/>
      <c r="B171" s="39"/>
      <c r="C171" s="217" t="s">
        <v>189</v>
      </c>
      <c r="D171" s="217" t="s">
        <v>126</v>
      </c>
      <c r="E171" s="218" t="s">
        <v>190</v>
      </c>
      <c r="F171" s="219" t="s">
        <v>191</v>
      </c>
      <c r="G171" s="220" t="s">
        <v>184</v>
      </c>
      <c r="H171" s="221">
        <v>1822.0799999999999</v>
      </c>
      <c r="I171" s="222"/>
      <c r="J171" s="223">
        <f>ROUND(I171*H171,2)</f>
        <v>0</v>
      </c>
      <c r="K171" s="219" t="s">
        <v>130</v>
      </c>
      <c r="L171" s="44"/>
      <c r="M171" s="224" t="s">
        <v>1</v>
      </c>
      <c r="N171" s="225" t="s">
        <v>44</v>
      </c>
      <c r="O171" s="91"/>
      <c r="P171" s="226">
        <f>O171*H171</f>
        <v>0</v>
      </c>
      <c r="Q171" s="226">
        <v>0.00062</v>
      </c>
      <c r="R171" s="226">
        <f>Q171*H171</f>
        <v>1.1296895999999999</v>
      </c>
      <c r="S171" s="226">
        <v>0</v>
      </c>
      <c r="T171" s="226">
        <f>S171*H171</f>
        <v>0</v>
      </c>
      <c r="U171" s="22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8" t="s">
        <v>131</v>
      </c>
      <c r="AT171" s="228" t="s">
        <v>126</v>
      </c>
      <c r="AU171" s="228" t="s">
        <v>89</v>
      </c>
      <c r="AY171" s="17" t="s">
        <v>124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7" t="s">
        <v>87</v>
      </c>
      <c r="BK171" s="229">
        <f>ROUND(I171*H171,2)</f>
        <v>0</v>
      </c>
      <c r="BL171" s="17" t="s">
        <v>131</v>
      </c>
      <c r="BM171" s="228" t="s">
        <v>192</v>
      </c>
    </row>
    <row r="172" s="2" customFormat="1">
      <c r="A172" s="38"/>
      <c r="B172" s="39"/>
      <c r="C172" s="40"/>
      <c r="D172" s="230" t="s">
        <v>133</v>
      </c>
      <c r="E172" s="40"/>
      <c r="F172" s="231" t="s">
        <v>191</v>
      </c>
      <c r="G172" s="40"/>
      <c r="H172" s="40"/>
      <c r="I172" s="232"/>
      <c r="J172" s="40"/>
      <c r="K172" s="40"/>
      <c r="L172" s="44"/>
      <c r="M172" s="233"/>
      <c r="N172" s="234"/>
      <c r="O172" s="91"/>
      <c r="P172" s="91"/>
      <c r="Q172" s="91"/>
      <c r="R172" s="91"/>
      <c r="S172" s="91"/>
      <c r="T172" s="91"/>
      <c r="U172" s="92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133</v>
      </c>
      <c r="AU172" s="17" t="s">
        <v>89</v>
      </c>
    </row>
    <row r="173" s="2" customFormat="1">
      <c r="A173" s="38"/>
      <c r="B173" s="39"/>
      <c r="C173" s="40"/>
      <c r="D173" s="235" t="s">
        <v>134</v>
      </c>
      <c r="E173" s="40"/>
      <c r="F173" s="236" t="s">
        <v>193</v>
      </c>
      <c r="G173" s="40"/>
      <c r="H173" s="40"/>
      <c r="I173" s="232"/>
      <c r="J173" s="40"/>
      <c r="K173" s="40"/>
      <c r="L173" s="44"/>
      <c r="M173" s="233"/>
      <c r="N173" s="234"/>
      <c r="O173" s="91"/>
      <c r="P173" s="91"/>
      <c r="Q173" s="91"/>
      <c r="R173" s="91"/>
      <c r="S173" s="91"/>
      <c r="T173" s="91"/>
      <c r="U173" s="92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134</v>
      </c>
      <c r="AU173" s="17" t="s">
        <v>89</v>
      </c>
    </row>
    <row r="174" s="2" customFormat="1" ht="62.7" customHeight="1">
      <c r="A174" s="38"/>
      <c r="B174" s="39"/>
      <c r="C174" s="217" t="s">
        <v>194</v>
      </c>
      <c r="D174" s="217" t="s">
        <v>126</v>
      </c>
      <c r="E174" s="218" t="s">
        <v>195</v>
      </c>
      <c r="F174" s="219" t="s">
        <v>196</v>
      </c>
      <c r="G174" s="220" t="s">
        <v>161</v>
      </c>
      <c r="H174" s="221">
        <v>466.053</v>
      </c>
      <c r="I174" s="222"/>
      <c r="J174" s="223">
        <f>ROUND(I174*H174,2)</f>
        <v>0</v>
      </c>
      <c r="K174" s="219" t="s">
        <v>130</v>
      </c>
      <c r="L174" s="44"/>
      <c r="M174" s="224" t="s">
        <v>1</v>
      </c>
      <c r="N174" s="225" t="s">
        <v>44</v>
      </c>
      <c r="O174" s="91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6">
        <f>S174*H174</f>
        <v>0</v>
      </c>
      <c r="U174" s="227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8" t="s">
        <v>131</v>
      </c>
      <c r="AT174" s="228" t="s">
        <v>126</v>
      </c>
      <c r="AU174" s="228" t="s">
        <v>89</v>
      </c>
      <c r="AY174" s="17" t="s">
        <v>124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7" t="s">
        <v>87</v>
      </c>
      <c r="BK174" s="229">
        <f>ROUND(I174*H174,2)</f>
        <v>0</v>
      </c>
      <c r="BL174" s="17" t="s">
        <v>131</v>
      </c>
      <c r="BM174" s="228" t="s">
        <v>197</v>
      </c>
    </row>
    <row r="175" s="2" customFormat="1">
      <c r="A175" s="38"/>
      <c r="B175" s="39"/>
      <c r="C175" s="40"/>
      <c r="D175" s="230" t="s">
        <v>133</v>
      </c>
      <c r="E175" s="40"/>
      <c r="F175" s="231" t="s">
        <v>196</v>
      </c>
      <c r="G175" s="40"/>
      <c r="H175" s="40"/>
      <c r="I175" s="232"/>
      <c r="J175" s="40"/>
      <c r="K175" s="40"/>
      <c r="L175" s="44"/>
      <c r="M175" s="233"/>
      <c r="N175" s="234"/>
      <c r="O175" s="91"/>
      <c r="P175" s="91"/>
      <c r="Q175" s="91"/>
      <c r="R175" s="91"/>
      <c r="S175" s="91"/>
      <c r="T175" s="91"/>
      <c r="U175" s="92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133</v>
      </c>
      <c r="AU175" s="17" t="s">
        <v>89</v>
      </c>
    </row>
    <row r="176" s="2" customFormat="1">
      <c r="A176" s="38"/>
      <c r="B176" s="39"/>
      <c r="C176" s="40"/>
      <c r="D176" s="235" t="s">
        <v>134</v>
      </c>
      <c r="E176" s="40"/>
      <c r="F176" s="236" t="s">
        <v>198</v>
      </c>
      <c r="G176" s="40"/>
      <c r="H176" s="40"/>
      <c r="I176" s="232"/>
      <c r="J176" s="40"/>
      <c r="K176" s="40"/>
      <c r="L176" s="44"/>
      <c r="M176" s="233"/>
      <c r="N176" s="234"/>
      <c r="O176" s="91"/>
      <c r="P176" s="91"/>
      <c r="Q176" s="91"/>
      <c r="R176" s="91"/>
      <c r="S176" s="91"/>
      <c r="T176" s="91"/>
      <c r="U176" s="92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134</v>
      </c>
      <c r="AU176" s="17" t="s">
        <v>89</v>
      </c>
    </row>
    <row r="177" s="14" customFormat="1">
      <c r="A177" s="14"/>
      <c r="B177" s="249"/>
      <c r="C177" s="250"/>
      <c r="D177" s="230" t="s">
        <v>138</v>
      </c>
      <c r="E177" s="251" t="s">
        <v>1</v>
      </c>
      <c r="F177" s="252" t="s">
        <v>199</v>
      </c>
      <c r="G177" s="250"/>
      <c r="H177" s="251" t="s">
        <v>1</v>
      </c>
      <c r="I177" s="253"/>
      <c r="J177" s="250"/>
      <c r="K177" s="250"/>
      <c r="L177" s="254"/>
      <c r="M177" s="255"/>
      <c r="N177" s="256"/>
      <c r="O177" s="256"/>
      <c r="P177" s="256"/>
      <c r="Q177" s="256"/>
      <c r="R177" s="256"/>
      <c r="S177" s="256"/>
      <c r="T177" s="256"/>
      <c r="U177" s="257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138</v>
      </c>
      <c r="AU177" s="258" t="s">
        <v>89</v>
      </c>
      <c r="AV177" s="14" t="s">
        <v>87</v>
      </c>
      <c r="AW177" s="14" t="s">
        <v>34</v>
      </c>
      <c r="AX177" s="14" t="s">
        <v>79</v>
      </c>
      <c r="AY177" s="258" t="s">
        <v>124</v>
      </c>
    </row>
    <row r="178" s="13" customFormat="1">
      <c r="A178" s="13"/>
      <c r="B178" s="238"/>
      <c r="C178" s="239"/>
      <c r="D178" s="230" t="s">
        <v>138</v>
      </c>
      <c r="E178" s="240" t="s">
        <v>1</v>
      </c>
      <c r="F178" s="241" t="s">
        <v>200</v>
      </c>
      <c r="G178" s="239"/>
      <c r="H178" s="242">
        <v>466.053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6"/>
      <c r="U178" s="247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138</v>
      </c>
      <c r="AU178" s="248" t="s">
        <v>89</v>
      </c>
      <c r="AV178" s="13" t="s">
        <v>89</v>
      </c>
      <c r="AW178" s="13" t="s">
        <v>34</v>
      </c>
      <c r="AX178" s="13" t="s">
        <v>87</v>
      </c>
      <c r="AY178" s="248" t="s">
        <v>124</v>
      </c>
    </row>
    <row r="179" s="2" customFormat="1" ht="62.7" customHeight="1">
      <c r="A179" s="38"/>
      <c r="B179" s="39"/>
      <c r="C179" s="217" t="s">
        <v>201</v>
      </c>
      <c r="D179" s="217" t="s">
        <v>126</v>
      </c>
      <c r="E179" s="218" t="s">
        <v>202</v>
      </c>
      <c r="F179" s="219" t="s">
        <v>203</v>
      </c>
      <c r="G179" s="220" t="s">
        <v>161</v>
      </c>
      <c r="H179" s="221">
        <v>466.053</v>
      </c>
      <c r="I179" s="222"/>
      <c r="J179" s="223">
        <f>ROUND(I179*H179,2)</f>
        <v>0</v>
      </c>
      <c r="K179" s="219" t="s">
        <v>130</v>
      </c>
      <c r="L179" s="44"/>
      <c r="M179" s="224" t="s">
        <v>1</v>
      </c>
      <c r="N179" s="225" t="s">
        <v>44</v>
      </c>
      <c r="O179" s="91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6">
        <f>S179*H179</f>
        <v>0</v>
      </c>
      <c r="U179" s="22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8" t="s">
        <v>131</v>
      </c>
      <c r="AT179" s="228" t="s">
        <v>126</v>
      </c>
      <c r="AU179" s="228" t="s">
        <v>89</v>
      </c>
      <c r="AY179" s="17" t="s">
        <v>124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7" t="s">
        <v>87</v>
      </c>
      <c r="BK179" s="229">
        <f>ROUND(I179*H179,2)</f>
        <v>0</v>
      </c>
      <c r="BL179" s="17" t="s">
        <v>131</v>
      </c>
      <c r="BM179" s="228" t="s">
        <v>204</v>
      </c>
    </row>
    <row r="180" s="2" customFormat="1">
      <c r="A180" s="38"/>
      <c r="B180" s="39"/>
      <c r="C180" s="40"/>
      <c r="D180" s="230" t="s">
        <v>133</v>
      </c>
      <c r="E180" s="40"/>
      <c r="F180" s="231" t="s">
        <v>203</v>
      </c>
      <c r="G180" s="40"/>
      <c r="H180" s="40"/>
      <c r="I180" s="232"/>
      <c r="J180" s="40"/>
      <c r="K180" s="40"/>
      <c r="L180" s="44"/>
      <c r="M180" s="233"/>
      <c r="N180" s="234"/>
      <c r="O180" s="91"/>
      <c r="P180" s="91"/>
      <c r="Q180" s="91"/>
      <c r="R180" s="91"/>
      <c r="S180" s="91"/>
      <c r="T180" s="91"/>
      <c r="U180" s="92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133</v>
      </c>
      <c r="AU180" s="17" t="s">
        <v>89</v>
      </c>
    </row>
    <row r="181" s="2" customFormat="1">
      <c r="A181" s="38"/>
      <c r="B181" s="39"/>
      <c r="C181" s="40"/>
      <c r="D181" s="235" t="s">
        <v>134</v>
      </c>
      <c r="E181" s="40"/>
      <c r="F181" s="236" t="s">
        <v>205</v>
      </c>
      <c r="G181" s="40"/>
      <c r="H181" s="40"/>
      <c r="I181" s="232"/>
      <c r="J181" s="40"/>
      <c r="K181" s="40"/>
      <c r="L181" s="44"/>
      <c r="M181" s="233"/>
      <c r="N181" s="234"/>
      <c r="O181" s="91"/>
      <c r="P181" s="91"/>
      <c r="Q181" s="91"/>
      <c r="R181" s="91"/>
      <c r="S181" s="91"/>
      <c r="T181" s="91"/>
      <c r="U181" s="92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134</v>
      </c>
      <c r="AU181" s="17" t="s">
        <v>89</v>
      </c>
    </row>
    <row r="182" s="14" customFormat="1">
      <c r="A182" s="14"/>
      <c r="B182" s="249"/>
      <c r="C182" s="250"/>
      <c r="D182" s="230" t="s">
        <v>138</v>
      </c>
      <c r="E182" s="251" t="s">
        <v>1</v>
      </c>
      <c r="F182" s="252" t="s">
        <v>199</v>
      </c>
      <c r="G182" s="250"/>
      <c r="H182" s="251" t="s">
        <v>1</v>
      </c>
      <c r="I182" s="253"/>
      <c r="J182" s="250"/>
      <c r="K182" s="250"/>
      <c r="L182" s="254"/>
      <c r="M182" s="255"/>
      <c r="N182" s="256"/>
      <c r="O182" s="256"/>
      <c r="P182" s="256"/>
      <c r="Q182" s="256"/>
      <c r="R182" s="256"/>
      <c r="S182" s="256"/>
      <c r="T182" s="256"/>
      <c r="U182" s="257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138</v>
      </c>
      <c r="AU182" s="258" t="s">
        <v>89</v>
      </c>
      <c r="AV182" s="14" t="s">
        <v>87</v>
      </c>
      <c r="AW182" s="14" t="s">
        <v>34</v>
      </c>
      <c r="AX182" s="14" t="s">
        <v>79</v>
      </c>
      <c r="AY182" s="258" t="s">
        <v>124</v>
      </c>
    </row>
    <row r="183" s="13" customFormat="1">
      <c r="A183" s="13"/>
      <c r="B183" s="238"/>
      <c r="C183" s="239"/>
      <c r="D183" s="230" t="s">
        <v>138</v>
      </c>
      <c r="E183" s="240" t="s">
        <v>1</v>
      </c>
      <c r="F183" s="241" t="s">
        <v>200</v>
      </c>
      <c r="G183" s="239"/>
      <c r="H183" s="242">
        <v>466.053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6"/>
      <c r="U183" s="247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138</v>
      </c>
      <c r="AU183" s="248" t="s">
        <v>89</v>
      </c>
      <c r="AV183" s="13" t="s">
        <v>89</v>
      </c>
      <c r="AW183" s="13" t="s">
        <v>34</v>
      </c>
      <c r="AX183" s="13" t="s">
        <v>87</v>
      </c>
      <c r="AY183" s="248" t="s">
        <v>124</v>
      </c>
    </row>
    <row r="184" s="2" customFormat="1" ht="44.25" customHeight="1">
      <c r="A184" s="38"/>
      <c r="B184" s="39"/>
      <c r="C184" s="217" t="s">
        <v>8</v>
      </c>
      <c r="D184" s="217" t="s">
        <v>126</v>
      </c>
      <c r="E184" s="218" t="s">
        <v>206</v>
      </c>
      <c r="F184" s="219" t="s">
        <v>207</v>
      </c>
      <c r="G184" s="220" t="s">
        <v>208</v>
      </c>
      <c r="H184" s="221">
        <v>1677.79</v>
      </c>
      <c r="I184" s="222"/>
      <c r="J184" s="223">
        <f>ROUND(I184*H184,2)</f>
        <v>0</v>
      </c>
      <c r="K184" s="219" t="s">
        <v>1</v>
      </c>
      <c r="L184" s="44"/>
      <c r="M184" s="224" t="s">
        <v>1</v>
      </c>
      <c r="N184" s="225" t="s">
        <v>44</v>
      </c>
      <c r="O184" s="91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6">
        <f>S184*H184</f>
        <v>0</v>
      </c>
      <c r="U184" s="227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8" t="s">
        <v>131</v>
      </c>
      <c r="AT184" s="228" t="s">
        <v>126</v>
      </c>
      <c r="AU184" s="228" t="s">
        <v>89</v>
      </c>
      <c r="AY184" s="17" t="s">
        <v>124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7" t="s">
        <v>87</v>
      </c>
      <c r="BK184" s="229">
        <f>ROUND(I184*H184,2)</f>
        <v>0</v>
      </c>
      <c r="BL184" s="17" t="s">
        <v>131</v>
      </c>
      <c r="BM184" s="228" t="s">
        <v>209</v>
      </c>
    </row>
    <row r="185" s="2" customFormat="1">
      <c r="A185" s="38"/>
      <c r="B185" s="39"/>
      <c r="C185" s="40"/>
      <c r="D185" s="230" t="s">
        <v>133</v>
      </c>
      <c r="E185" s="40"/>
      <c r="F185" s="231" t="s">
        <v>207</v>
      </c>
      <c r="G185" s="40"/>
      <c r="H185" s="40"/>
      <c r="I185" s="232"/>
      <c r="J185" s="40"/>
      <c r="K185" s="40"/>
      <c r="L185" s="44"/>
      <c r="M185" s="233"/>
      <c r="N185" s="234"/>
      <c r="O185" s="91"/>
      <c r="P185" s="91"/>
      <c r="Q185" s="91"/>
      <c r="R185" s="91"/>
      <c r="S185" s="91"/>
      <c r="T185" s="91"/>
      <c r="U185" s="92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133</v>
      </c>
      <c r="AU185" s="17" t="s">
        <v>89</v>
      </c>
    </row>
    <row r="186" s="13" customFormat="1">
      <c r="A186" s="13"/>
      <c r="B186" s="238"/>
      <c r="C186" s="239"/>
      <c r="D186" s="230" t="s">
        <v>138</v>
      </c>
      <c r="E186" s="240" t="s">
        <v>1</v>
      </c>
      <c r="F186" s="241" t="s">
        <v>210</v>
      </c>
      <c r="G186" s="239"/>
      <c r="H186" s="242">
        <v>838.89499999999998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6"/>
      <c r="U186" s="247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138</v>
      </c>
      <c r="AU186" s="248" t="s">
        <v>89</v>
      </c>
      <c r="AV186" s="13" t="s">
        <v>89</v>
      </c>
      <c r="AW186" s="13" t="s">
        <v>34</v>
      </c>
      <c r="AX186" s="13" t="s">
        <v>79</v>
      </c>
      <c r="AY186" s="248" t="s">
        <v>124</v>
      </c>
    </row>
    <row r="187" s="13" customFormat="1">
      <c r="A187" s="13"/>
      <c r="B187" s="238"/>
      <c r="C187" s="239"/>
      <c r="D187" s="230" t="s">
        <v>138</v>
      </c>
      <c r="E187" s="240" t="s">
        <v>1</v>
      </c>
      <c r="F187" s="241" t="s">
        <v>210</v>
      </c>
      <c r="G187" s="239"/>
      <c r="H187" s="242">
        <v>838.89499999999998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6"/>
      <c r="U187" s="247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138</v>
      </c>
      <c r="AU187" s="248" t="s">
        <v>89</v>
      </c>
      <c r="AV187" s="13" t="s">
        <v>89</v>
      </c>
      <c r="AW187" s="13" t="s">
        <v>34</v>
      </c>
      <c r="AX187" s="13" t="s">
        <v>79</v>
      </c>
      <c r="AY187" s="248" t="s">
        <v>124</v>
      </c>
    </row>
    <row r="188" s="15" customFormat="1">
      <c r="A188" s="15"/>
      <c r="B188" s="259"/>
      <c r="C188" s="260"/>
      <c r="D188" s="230" t="s">
        <v>138</v>
      </c>
      <c r="E188" s="261" t="s">
        <v>1</v>
      </c>
      <c r="F188" s="262" t="s">
        <v>175</v>
      </c>
      <c r="G188" s="260"/>
      <c r="H188" s="263">
        <v>1677.79</v>
      </c>
      <c r="I188" s="264"/>
      <c r="J188" s="260"/>
      <c r="K188" s="260"/>
      <c r="L188" s="265"/>
      <c r="M188" s="266"/>
      <c r="N188" s="267"/>
      <c r="O188" s="267"/>
      <c r="P188" s="267"/>
      <c r="Q188" s="267"/>
      <c r="R188" s="267"/>
      <c r="S188" s="267"/>
      <c r="T188" s="267"/>
      <c r="U188" s="268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9" t="s">
        <v>138</v>
      </c>
      <c r="AU188" s="269" t="s">
        <v>89</v>
      </c>
      <c r="AV188" s="15" t="s">
        <v>131</v>
      </c>
      <c r="AW188" s="15" t="s">
        <v>34</v>
      </c>
      <c r="AX188" s="15" t="s">
        <v>87</v>
      </c>
      <c r="AY188" s="269" t="s">
        <v>124</v>
      </c>
    </row>
    <row r="189" s="2" customFormat="1" ht="44.25" customHeight="1">
      <c r="A189" s="38"/>
      <c r="B189" s="39"/>
      <c r="C189" s="217" t="s">
        <v>211</v>
      </c>
      <c r="D189" s="217" t="s">
        <v>126</v>
      </c>
      <c r="E189" s="218" t="s">
        <v>212</v>
      </c>
      <c r="F189" s="219" t="s">
        <v>213</v>
      </c>
      <c r="G189" s="220" t="s">
        <v>161</v>
      </c>
      <c r="H189" s="221">
        <v>568.87</v>
      </c>
      <c r="I189" s="222"/>
      <c r="J189" s="223">
        <f>ROUND(I189*H189,2)</f>
        <v>0</v>
      </c>
      <c r="K189" s="219" t="s">
        <v>130</v>
      </c>
      <c r="L189" s="44"/>
      <c r="M189" s="224" t="s">
        <v>1</v>
      </c>
      <c r="N189" s="225" t="s">
        <v>44</v>
      </c>
      <c r="O189" s="91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6">
        <f>S189*H189</f>
        <v>0</v>
      </c>
      <c r="U189" s="227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8" t="s">
        <v>131</v>
      </c>
      <c r="AT189" s="228" t="s">
        <v>126</v>
      </c>
      <c r="AU189" s="228" t="s">
        <v>89</v>
      </c>
      <c r="AY189" s="17" t="s">
        <v>124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7" t="s">
        <v>87</v>
      </c>
      <c r="BK189" s="229">
        <f>ROUND(I189*H189,2)</f>
        <v>0</v>
      </c>
      <c r="BL189" s="17" t="s">
        <v>131</v>
      </c>
      <c r="BM189" s="228" t="s">
        <v>214</v>
      </c>
    </row>
    <row r="190" s="2" customFormat="1">
      <c r="A190" s="38"/>
      <c r="B190" s="39"/>
      <c r="C190" s="40"/>
      <c r="D190" s="230" t="s">
        <v>133</v>
      </c>
      <c r="E190" s="40"/>
      <c r="F190" s="231" t="s">
        <v>213</v>
      </c>
      <c r="G190" s="40"/>
      <c r="H190" s="40"/>
      <c r="I190" s="232"/>
      <c r="J190" s="40"/>
      <c r="K190" s="40"/>
      <c r="L190" s="44"/>
      <c r="M190" s="233"/>
      <c r="N190" s="234"/>
      <c r="O190" s="91"/>
      <c r="P190" s="91"/>
      <c r="Q190" s="91"/>
      <c r="R190" s="91"/>
      <c r="S190" s="91"/>
      <c r="T190" s="91"/>
      <c r="U190" s="92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133</v>
      </c>
      <c r="AU190" s="17" t="s">
        <v>89</v>
      </c>
    </row>
    <row r="191" s="2" customFormat="1">
      <c r="A191" s="38"/>
      <c r="B191" s="39"/>
      <c r="C191" s="40"/>
      <c r="D191" s="235" t="s">
        <v>134</v>
      </c>
      <c r="E191" s="40"/>
      <c r="F191" s="236" t="s">
        <v>215</v>
      </c>
      <c r="G191" s="40"/>
      <c r="H191" s="40"/>
      <c r="I191" s="232"/>
      <c r="J191" s="40"/>
      <c r="K191" s="40"/>
      <c r="L191" s="44"/>
      <c r="M191" s="233"/>
      <c r="N191" s="234"/>
      <c r="O191" s="91"/>
      <c r="P191" s="91"/>
      <c r="Q191" s="91"/>
      <c r="R191" s="91"/>
      <c r="S191" s="91"/>
      <c r="T191" s="91"/>
      <c r="U191" s="92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134</v>
      </c>
      <c r="AU191" s="17" t="s">
        <v>89</v>
      </c>
    </row>
    <row r="192" s="14" customFormat="1">
      <c r="A192" s="14"/>
      <c r="B192" s="249"/>
      <c r="C192" s="250"/>
      <c r="D192" s="230" t="s">
        <v>138</v>
      </c>
      <c r="E192" s="251" t="s">
        <v>1</v>
      </c>
      <c r="F192" s="252" t="s">
        <v>170</v>
      </c>
      <c r="G192" s="250"/>
      <c r="H192" s="251" t="s">
        <v>1</v>
      </c>
      <c r="I192" s="253"/>
      <c r="J192" s="250"/>
      <c r="K192" s="250"/>
      <c r="L192" s="254"/>
      <c r="M192" s="255"/>
      <c r="N192" s="256"/>
      <c r="O192" s="256"/>
      <c r="P192" s="256"/>
      <c r="Q192" s="256"/>
      <c r="R192" s="256"/>
      <c r="S192" s="256"/>
      <c r="T192" s="256"/>
      <c r="U192" s="257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138</v>
      </c>
      <c r="AU192" s="258" t="s">
        <v>89</v>
      </c>
      <c r="AV192" s="14" t="s">
        <v>87</v>
      </c>
      <c r="AW192" s="14" t="s">
        <v>34</v>
      </c>
      <c r="AX192" s="14" t="s">
        <v>79</v>
      </c>
      <c r="AY192" s="258" t="s">
        <v>124</v>
      </c>
    </row>
    <row r="193" s="13" customFormat="1">
      <c r="A193" s="13"/>
      <c r="B193" s="238"/>
      <c r="C193" s="239"/>
      <c r="D193" s="230" t="s">
        <v>138</v>
      </c>
      <c r="E193" s="240" t="s">
        <v>1</v>
      </c>
      <c r="F193" s="241" t="s">
        <v>216</v>
      </c>
      <c r="G193" s="239"/>
      <c r="H193" s="242">
        <v>568.87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6"/>
      <c r="U193" s="247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138</v>
      </c>
      <c r="AU193" s="248" t="s">
        <v>89</v>
      </c>
      <c r="AV193" s="13" t="s">
        <v>89</v>
      </c>
      <c r="AW193" s="13" t="s">
        <v>34</v>
      </c>
      <c r="AX193" s="13" t="s">
        <v>79</v>
      </c>
      <c r="AY193" s="248" t="s">
        <v>124</v>
      </c>
    </row>
    <row r="194" s="15" customFormat="1">
      <c r="A194" s="15"/>
      <c r="B194" s="259"/>
      <c r="C194" s="260"/>
      <c r="D194" s="230" t="s">
        <v>138</v>
      </c>
      <c r="E194" s="261" t="s">
        <v>1</v>
      </c>
      <c r="F194" s="262" t="s">
        <v>175</v>
      </c>
      <c r="G194" s="260"/>
      <c r="H194" s="263">
        <v>568.87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7"/>
      <c r="U194" s="268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9" t="s">
        <v>138</v>
      </c>
      <c r="AU194" s="269" t="s">
        <v>89</v>
      </c>
      <c r="AV194" s="15" t="s">
        <v>131</v>
      </c>
      <c r="AW194" s="15" t="s">
        <v>34</v>
      </c>
      <c r="AX194" s="15" t="s">
        <v>87</v>
      </c>
      <c r="AY194" s="269" t="s">
        <v>124</v>
      </c>
    </row>
    <row r="195" s="2" customFormat="1" ht="16.5" customHeight="1">
      <c r="A195" s="38"/>
      <c r="B195" s="39"/>
      <c r="C195" s="270" t="s">
        <v>217</v>
      </c>
      <c r="D195" s="270" t="s">
        <v>218</v>
      </c>
      <c r="E195" s="271" t="s">
        <v>219</v>
      </c>
      <c r="F195" s="272" t="s">
        <v>220</v>
      </c>
      <c r="G195" s="273" t="s">
        <v>208</v>
      </c>
      <c r="H195" s="274">
        <v>1137.74</v>
      </c>
      <c r="I195" s="275"/>
      <c r="J195" s="276">
        <f>ROUND(I195*H195,2)</f>
        <v>0</v>
      </c>
      <c r="K195" s="272" t="s">
        <v>1</v>
      </c>
      <c r="L195" s="277"/>
      <c r="M195" s="278" t="s">
        <v>1</v>
      </c>
      <c r="N195" s="279" t="s">
        <v>44</v>
      </c>
      <c r="O195" s="91"/>
      <c r="P195" s="226">
        <f>O195*H195</f>
        <v>0</v>
      </c>
      <c r="Q195" s="226">
        <v>1</v>
      </c>
      <c r="R195" s="226">
        <f>Q195*H195</f>
        <v>1137.74</v>
      </c>
      <c r="S195" s="226">
        <v>0</v>
      </c>
      <c r="T195" s="226">
        <f>S195*H195</f>
        <v>0</v>
      </c>
      <c r="U195" s="22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181</v>
      </c>
      <c r="AT195" s="228" t="s">
        <v>218</v>
      </c>
      <c r="AU195" s="228" t="s">
        <v>89</v>
      </c>
      <c r="AY195" s="17" t="s">
        <v>124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87</v>
      </c>
      <c r="BK195" s="229">
        <f>ROUND(I195*H195,2)</f>
        <v>0</v>
      </c>
      <c r="BL195" s="17" t="s">
        <v>131</v>
      </c>
      <c r="BM195" s="228" t="s">
        <v>221</v>
      </c>
    </row>
    <row r="196" s="2" customFormat="1">
      <c r="A196" s="38"/>
      <c r="B196" s="39"/>
      <c r="C196" s="40"/>
      <c r="D196" s="230" t="s">
        <v>133</v>
      </c>
      <c r="E196" s="40"/>
      <c r="F196" s="231" t="s">
        <v>220</v>
      </c>
      <c r="G196" s="40"/>
      <c r="H196" s="40"/>
      <c r="I196" s="232"/>
      <c r="J196" s="40"/>
      <c r="K196" s="40"/>
      <c r="L196" s="44"/>
      <c r="M196" s="233"/>
      <c r="N196" s="234"/>
      <c r="O196" s="91"/>
      <c r="P196" s="91"/>
      <c r="Q196" s="91"/>
      <c r="R196" s="91"/>
      <c r="S196" s="91"/>
      <c r="T196" s="91"/>
      <c r="U196" s="92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133</v>
      </c>
      <c r="AU196" s="17" t="s">
        <v>89</v>
      </c>
    </row>
    <row r="197" s="2" customFormat="1">
      <c r="A197" s="38"/>
      <c r="B197" s="39"/>
      <c r="C197" s="40"/>
      <c r="D197" s="230" t="s">
        <v>136</v>
      </c>
      <c r="E197" s="40"/>
      <c r="F197" s="237" t="s">
        <v>222</v>
      </c>
      <c r="G197" s="40"/>
      <c r="H197" s="40"/>
      <c r="I197" s="232"/>
      <c r="J197" s="40"/>
      <c r="K197" s="40"/>
      <c r="L197" s="44"/>
      <c r="M197" s="233"/>
      <c r="N197" s="234"/>
      <c r="O197" s="91"/>
      <c r="P197" s="91"/>
      <c r="Q197" s="91"/>
      <c r="R197" s="91"/>
      <c r="S197" s="91"/>
      <c r="T197" s="91"/>
      <c r="U197" s="92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136</v>
      </c>
      <c r="AU197" s="17" t="s">
        <v>89</v>
      </c>
    </row>
    <row r="198" s="13" customFormat="1">
      <c r="A198" s="13"/>
      <c r="B198" s="238"/>
      <c r="C198" s="239"/>
      <c r="D198" s="230" t="s">
        <v>138</v>
      </c>
      <c r="E198" s="240" t="s">
        <v>1</v>
      </c>
      <c r="F198" s="241" t="s">
        <v>223</v>
      </c>
      <c r="G198" s="239"/>
      <c r="H198" s="242">
        <v>1137.74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6"/>
      <c r="U198" s="247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138</v>
      </c>
      <c r="AU198" s="248" t="s">
        <v>89</v>
      </c>
      <c r="AV198" s="13" t="s">
        <v>89</v>
      </c>
      <c r="AW198" s="13" t="s">
        <v>34</v>
      </c>
      <c r="AX198" s="13" t="s">
        <v>87</v>
      </c>
      <c r="AY198" s="248" t="s">
        <v>124</v>
      </c>
    </row>
    <row r="199" s="2" customFormat="1" ht="66.75" customHeight="1">
      <c r="A199" s="38"/>
      <c r="B199" s="39"/>
      <c r="C199" s="217" t="s">
        <v>224</v>
      </c>
      <c r="D199" s="217" t="s">
        <v>126</v>
      </c>
      <c r="E199" s="218" t="s">
        <v>225</v>
      </c>
      <c r="F199" s="219" t="s">
        <v>226</v>
      </c>
      <c r="G199" s="220" t="s">
        <v>161</v>
      </c>
      <c r="H199" s="221">
        <v>210.08000000000001</v>
      </c>
      <c r="I199" s="222"/>
      <c r="J199" s="223">
        <f>ROUND(I199*H199,2)</f>
        <v>0</v>
      </c>
      <c r="K199" s="219" t="s">
        <v>130</v>
      </c>
      <c r="L199" s="44"/>
      <c r="M199" s="224" t="s">
        <v>1</v>
      </c>
      <c r="N199" s="225" t="s">
        <v>44</v>
      </c>
      <c r="O199" s="91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6">
        <f>S199*H199</f>
        <v>0</v>
      </c>
      <c r="U199" s="227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8" t="s">
        <v>131</v>
      </c>
      <c r="AT199" s="228" t="s">
        <v>126</v>
      </c>
      <c r="AU199" s="228" t="s">
        <v>89</v>
      </c>
      <c r="AY199" s="17" t="s">
        <v>124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7" t="s">
        <v>87</v>
      </c>
      <c r="BK199" s="229">
        <f>ROUND(I199*H199,2)</f>
        <v>0</v>
      </c>
      <c r="BL199" s="17" t="s">
        <v>131</v>
      </c>
      <c r="BM199" s="228" t="s">
        <v>227</v>
      </c>
    </row>
    <row r="200" s="2" customFormat="1">
      <c r="A200" s="38"/>
      <c r="B200" s="39"/>
      <c r="C200" s="40"/>
      <c r="D200" s="230" t="s">
        <v>133</v>
      </c>
      <c r="E200" s="40"/>
      <c r="F200" s="231" t="s">
        <v>226</v>
      </c>
      <c r="G200" s="40"/>
      <c r="H200" s="40"/>
      <c r="I200" s="232"/>
      <c r="J200" s="40"/>
      <c r="K200" s="40"/>
      <c r="L200" s="44"/>
      <c r="M200" s="233"/>
      <c r="N200" s="234"/>
      <c r="O200" s="91"/>
      <c r="P200" s="91"/>
      <c r="Q200" s="91"/>
      <c r="R200" s="91"/>
      <c r="S200" s="91"/>
      <c r="T200" s="91"/>
      <c r="U200" s="92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133</v>
      </c>
      <c r="AU200" s="17" t="s">
        <v>89</v>
      </c>
    </row>
    <row r="201" s="2" customFormat="1">
      <c r="A201" s="38"/>
      <c r="B201" s="39"/>
      <c r="C201" s="40"/>
      <c r="D201" s="235" t="s">
        <v>134</v>
      </c>
      <c r="E201" s="40"/>
      <c r="F201" s="236" t="s">
        <v>228</v>
      </c>
      <c r="G201" s="40"/>
      <c r="H201" s="40"/>
      <c r="I201" s="232"/>
      <c r="J201" s="40"/>
      <c r="K201" s="40"/>
      <c r="L201" s="44"/>
      <c r="M201" s="233"/>
      <c r="N201" s="234"/>
      <c r="O201" s="91"/>
      <c r="P201" s="91"/>
      <c r="Q201" s="91"/>
      <c r="R201" s="91"/>
      <c r="S201" s="91"/>
      <c r="T201" s="91"/>
      <c r="U201" s="92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134</v>
      </c>
      <c r="AU201" s="17" t="s">
        <v>89</v>
      </c>
    </row>
    <row r="202" s="14" customFormat="1">
      <c r="A202" s="14"/>
      <c r="B202" s="249"/>
      <c r="C202" s="250"/>
      <c r="D202" s="230" t="s">
        <v>138</v>
      </c>
      <c r="E202" s="251" t="s">
        <v>1</v>
      </c>
      <c r="F202" s="252" t="s">
        <v>170</v>
      </c>
      <c r="G202" s="250"/>
      <c r="H202" s="251" t="s">
        <v>1</v>
      </c>
      <c r="I202" s="253"/>
      <c r="J202" s="250"/>
      <c r="K202" s="250"/>
      <c r="L202" s="254"/>
      <c r="M202" s="255"/>
      <c r="N202" s="256"/>
      <c r="O202" s="256"/>
      <c r="P202" s="256"/>
      <c r="Q202" s="256"/>
      <c r="R202" s="256"/>
      <c r="S202" s="256"/>
      <c r="T202" s="256"/>
      <c r="U202" s="257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138</v>
      </c>
      <c r="AU202" s="258" t="s">
        <v>89</v>
      </c>
      <c r="AV202" s="14" t="s">
        <v>87</v>
      </c>
      <c r="AW202" s="14" t="s">
        <v>34</v>
      </c>
      <c r="AX202" s="14" t="s">
        <v>79</v>
      </c>
      <c r="AY202" s="258" t="s">
        <v>124</v>
      </c>
    </row>
    <row r="203" s="14" customFormat="1">
      <c r="A203" s="14"/>
      <c r="B203" s="249"/>
      <c r="C203" s="250"/>
      <c r="D203" s="230" t="s">
        <v>138</v>
      </c>
      <c r="E203" s="251" t="s">
        <v>1</v>
      </c>
      <c r="F203" s="252" t="s">
        <v>187</v>
      </c>
      <c r="G203" s="250"/>
      <c r="H203" s="251" t="s">
        <v>1</v>
      </c>
      <c r="I203" s="253"/>
      <c r="J203" s="250"/>
      <c r="K203" s="250"/>
      <c r="L203" s="254"/>
      <c r="M203" s="255"/>
      <c r="N203" s="256"/>
      <c r="O203" s="256"/>
      <c r="P203" s="256"/>
      <c r="Q203" s="256"/>
      <c r="R203" s="256"/>
      <c r="S203" s="256"/>
      <c r="T203" s="256"/>
      <c r="U203" s="257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8" t="s">
        <v>138</v>
      </c>
      <c r="AU203" s="258" t="s">
        <v>89</v>
      </c>
      <c r="AV203" s="14" t="s">
        <v>87</v>
      </c>
      <c r="AW203" s="14" t="s">
        <v>34</v>
      </c>
      <c r="AX203" s="14" t="s">
        <v>79</v>
      </c>
      <c r="AY203" s="258" t="s">
        <v>124</v>
      </c>
    </row>
    <row r="204" s="13" customFormat="1">
      <c r="A204" s="13"/>
      <c r="B204" s="238"/>
      <c r="C204" s="239"/>
      <c r="D204" s="230" t="s">
        <v>138</v>
      </c>
      <c r="E204" s="240" t="s">
        <v>1</v>
      </c>
      <c r="F204" s="241" t="s">
        <v>229</v>
      </c>
      <c r="G204" s="239"/>
      <c r="H204" s="242">
        <v>210.08000000000001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6"/>
      <c r="U204" s="247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138</v>
      </c>
      <c r="AU204" s="248" t="s">
        <v>89</v>
      </c>
      <c r="AV204" s="13" t="s">
        <v>89</v>
      </c>
      <c r="AW204" s="13" t="s">
        <v>34</v>
      </c>
      <c r="AX204" s="13" t="s">
        <v>87</v>
      </c>
      <c r="AY204" s="248" t="s">
        <v>124</v>
      </c>
    </row>
    <row r="205" s="2" customFormat="1" ht="16.5" customHeight="1">
      <c r="A205" s="38"/>
      <c r="B205" s="39"/>
      <c r="C205" s="270" t="s">
        <v>230</v>
      </c>
      <c r="D205" s="270" t="s">
        <v>218</v>
      </c>
      <c r="E205" s="271" t="s">
        <v>231</v>
      </c>
      <c r="F205" s="272" t="s">
        <v>232</v>
      </c>
      <c r="G205" s="273" t="s">
        <v>208</v>
      </c>
      <c r="H205" s="274">
        <v>420.16000000000002</v>
      </c>
      <c r="I205" s="275"/>
      <c r="J205" s="276">
        <f>ROUND(I205*H205,2)</f>
        <v>0</v>
      </c>
      <c r="K205" s="272" t="s">
        <v>130</v>
      </c>
      <c r="L205" s="277"/>
      <c r="M205" s="278" t="s">
        <v>1</v>
      </c>
      <c r="N205" s="279" t="s">
        <v>44</v>
      </c>
      <c r="O205" s="91"/>
      <c r="P205" s="226">
        <f>O205*H205</f>
        <v>0</v>
      </c>
      <c r="Q205" s="226">
        <v>1</v>
      </c>
      <c r="R205" s="226">
        <f>Q205*H205</f>
        <v>420.16000000000002</v>
      </c>
      <c r="S205" s="226">
        <v>0</v>
      </c>
      <c r="T205" s="226">
        <f>S205*H205</f>
        <v>0</v>
      </c>
      <c r="U205" s="227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8" t="s">
        <v>181</v>
      </c>
      <c r="AT205" s="228" t="s">
        <v>218</v>
      </c>
      <c r="AU205" s="228" t="s">
        <v>89</v>
      </c>
      <c r="AY205" s="17" t="s">
        <v>124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7" t="s">
        <v>87</v>
      </c>
      <c r="BK205" s="229">
        <f>ROUND(I205*H205,2)</f>
        <v>0</v>
      </c>
      <c r="BL205" s="17" t="s">
        <v>131</v>
      </c>
      <c r="BM205" s="228" t="s">
        <v>233</v>
      </c>
    </row>
    <row r="206" s="2" customFormat="1">
      <c r="A206" s="38"/>
      <c r="B206" s="39"/>
      <c r="C206" s="40"/>
      <c r="D206" s="230" t="s">
        <v>133</v>
      </c>
      <c r="E206" s="40"/>
      <c r="F206" s="231" t="s">
        <v>232</v>
      </c>
      <c r="G206" s="40"/>
      <c r="H206" s="40"/>
      <c r="I206" s="232"/>
      <c r="J206" s="40"/>
      <c r="K206" s="40"/>
      <c r="L206" s="44"/>
      <c r="M206" s="233"/>
      <c r="N206" s="234"/>
      <c r="O206" s="91"/>
      <c r="P206" s="91"/>
      <c r="Q206" s="91"/>
      <c r="R206" s="91"/>
      <c r="S206" s="91"/>
      <c r="T206" s="91"/>
      <c r="U206" s="92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133</v>
      </c>
      <c r="AU206" s="17" t="s">
        <v>89</v>
      </c>
    </row>
    <row r="207" s="2" customFormat="1">
      <c r="A207" s="38"/>
      <c r="B207" s="39"/>
      <c r="C207" s="40"/>
      <c r="D207" s="230" t="s">
        <v>136</v>
      </c>
      <c r="E207" s="40"/>
      <c r="F207" s="237" t="s">
        <v>222</v>
      </c>
      <c r="G207" s="40"/>
      <c r="H207" s="40"/>
      <c r="I207" s="232"/>
      <c r="J207" s="40"/>
      <c r="K207" s="40"/>
      <c r="L207" s="44"/>
      <c r="M207" s="233"/>
      <c r="N207" s="234"/>
      <c r="O207" s="91"/>
      <c r="P207" s="91"/>
      <c r="Q207" s="91"/>
      <c r="R207" s="91"/>
      <c r="S207" s="91"/>
      <c r="T207" s="91"/>
      <c r="U207" s="92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136</v>
      </c>
      <c r="AU207" s="17" t="s">
        <v>89</v>
      </c>
    </row>
    <row r="208" s="13" customFormat="1">
      <c r="A208" s="13"/>
      <c r="B208" s="238"/>
      <c r="C208" s="239"/>
      <c r="D208" s="230" t="s">
        <v>138</v>
      </c>
      <c r="E208" s="240" t="s">
        <v>1</v>
      </c>
      <c r="F208" s="241" t="s">
        <v>234</v>
      </c>
      <c r="G208" s="239"/>
      <c r="H208" s="242">
        <v>420.16000000000002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6"/>
      <c r="U208" s="247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138</v>
      </c>
      <c r="AU208" s="248" t="s">
        <v>89</v>
      </c>
      <c r="AV208" s="13" t="s">
        <v>89</v>
      </c>
      <c r="AW208" s="13" t="s">
        <v>34</v>
      </c>
      <c r="AX208" s="13" t="s">
        <v>87</v>
      </c>
      <c r="AY208" s="248" t="s">
        <v>124</v>
      </c>
    </row>
    <row r="209" s="12" customFormat="1" ht="22.8" customHeight="1">
      <c r="A209" s="12"/>
      <c r="B209" s="201"/>
      <c r="C209" s="202"/>
      <c r="D209" s="203" t="s">
        <v>78</v>
      </c>
      <c r="E209" s="215" t="s">
        <v>89</v>
      </c>
      <c r="F209" s="215" t="s">
        <v>235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SUM(P210:P217)</f>
        <v>0</v>
      </c>
      <c r="Q209" s="209"/>
      <c r="R209" s="210">
        <f>SUM(R210:R217)</f>
        <v>0.25914999999999999</v>
      </c>
      <c r="S209" s="209"/>
      <c r="T209" s="210">
        <f>SUM(T210:T217)</f>
        <v>0</v>
      </c>
      <c r="U209" s="211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87</v>
      </c>
      <c r="AT209" s="213" t="s">
        <v>78</v>
      </c>
      <c r="AU209" s="213" t="s">
        <v>87</v>
      </c>
      <c r="AY209" s="212" t="s">
        <v>124</v>
      </c>
      <c r="BK209" s="214">
        <f>SUM(BK210:BK217)</f>
        <v>0</v>
      </c>
    </row>
    <row r="210" s="2" customFormat="1" ht="44.25" customHeight="1">
      <c r="A210" s="38"/>
      <c r="B210" s="39"/>
      <c r="C210" s="217" t="s">
        <v>236</v>
      </c>
      <c r="D210" s="217" t="s">
        <v>126</v>
      </c>
      <c r="E210" s="218" t="s">
        <v>237</v>
      </c>
      <c r="F210" s="219" t="s">
        <v>238</v>
      </c>
      <c r="G210" s="220" t="s">
        <v>161</v>
      </c>
      <c r="H210" s="221">
        <v>58.575000000000003</v>
      </c>
      <c r="I210" s="222"/>
      <c r="J210" s="223">
        <f>ROUND(I210*H210,2)</f>
        <v>0</v>
      </c>
      <c r="K210" s="219" t="s">
        <v>130</v>
      </c>
      <c r="L210" s="44"/>
      <c r="M210" s="224" t="s">
        <v>1</v>
      </c>
      <c r="N210" s="225" t="s">
        <v>44</v>
      </c>
      <c r="O210" s="91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6">
        <f>S210*H210</f>
        <v>0</v>
      </c>
      <c r="U210" s="227" t="s">
        <v>1</v>
      </c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8" t="s">
        <v>131</v>
      </c>
      <c r="AT210" s="228" t="s">
        <v>126</v>
      </c>
      <c r="AU210" s="228" t="s">
        <v>89</v>
      </c>
      <c r="AY210" s="17" t="s">
        <v>124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7" t="s">
        <v>87</v>
      </c>
      <c r="BK210" s="229">
        <f>ROUND(I210*H210,2)</f>
        <v>0</v>
      </c>
      <c r="BL210" s="17" t="s">
        <v>131</v>
      </c>
      <c r="BM210" s="228" t="s">
        <v>239</v>
      </c>
    </row>
    <row r="211" s="2" customFormat="1">
      <c r="A211" s="38"/>
      <c r="B211" s="39"/>
      <c r="C211" s="40"/>
      <c r="D211" s="230" t="s">
        <v>133</v>
      </c>
      <c r="E211" s="40"/>
      <c r="F211" s="231" t="s">
        <v>238</v>
      </c>
      <c r="G211" s="40"/>
      <c r="H211" s="40"/>
      <c r="I211" s="232"/>
      <c r="J211" s="40"/>
      <c r="K211" s="40"/>
      <c r="L211" s="44"/>
      <c r="M211" s="233"/>
      <c r="N211" s="234"/>
      <c r="O211" s="91"/>
      <c r="P211" s="91"/>
      <c r="Q211" s="91"/>
      <c r="R211" s="91"/>
      <c r="S211" s="91"/>
      <c r="T211" s="91"/>
      <c r="U211" s="92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133</v>
      </c>
      <c r="AU211" s="17" t="s">
        <v>89</v>
      </c>
    </row>
    <row r="212" s="2" customFormat="1">
      <c r="A212" s="38"/>
      <c r="B212" s="39"/>
      <c r="C212" s="40"/>
      <c r="D212" s="235" t="s">
        <v>134</v>
      </c>
      <c r="E212" s="40"/>
      <c r="F212" s="236" t="s">
        <v>240</v>
      </c>
      <c r="G212" s="40"/>
      <c r="H212" s="40"/>
      <c r="I212" s="232"/>
      <c r="J212" s="40"/>
      <c r="K212" s="40"/>
      <c r="L212" s="44"/>
      <c r="M212" s="233"/>
      <c r="N212" s="234"/>
      <c r="O212" s="91"/>
      <c r="P212" s="91"/>
      <c r="Q212" s="91"/>
      <c r="R212" s="91"/>
      <c r="S212" s="91"/>
      <c r="T212" s="91"/>
      <c r="U212" s="92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134</v>
      </c>
      <c r="AU212" s="17" t="s">
        <v>89</v>
      </c>
    </row>
    <row r="213" s="14" customFormat="1">
      <c r="A213" s="14"/>
      <c r="B213" s="249"/>
      <c r="C213" s="250"/>
      <c r="D213" s="230" t="s">
        <v>138</v>
      </c>
      <c r="E213" s="251" t="s">
        <v>1</v>
      </c>
      <c r="F213" s="252" t="s">
        <v>170</v>
      </c>
      <c r="G213" s="250"/>
      <c r="H213" s="251" t="s">
        <v>1</v>
      </c>
      <c r="I213" s="253"/>
      <c r="J213" s="250"/>
      <c r="K213" s="250"/>
      <c r="L213" s="254"/>
      <c r="M213" s="255"/>
      <c r="N213" s="256"/>
      <c r="O213" s="256"/>
      <c r="P213" s="256"/>
      <c r="Q213" s="256"/>
      <c r="R213" s="256"/>
      <c r="S213" s="256"/>
      <c r="T213" s="256"/>
      <c r="U213" s="257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8" t="s">
        <v>138</v>
      </c>
      <c r="AU213" s="258" t="s">
        <v>89</v>
      </c>
      <c r="AV213" s="14" t="s">
        <v>87</v>
      </c>
      <c r="AW213" s="14" t="s">
        <v>34</v>
      </c>
      <c r="AX213" s="14" t="s">
        <v>79</v>
      </c>
      <c r="AY213" s="258" t="s">
        <v>124</v>
      </c>
    </row>
    <row r="214" s="13" customFormat="1">
      <c r="A214" s="13"/>
      <c r="B214" s="238"/>
      <c r="C214" s="239"/>
      <c r="D214" s="230" t="s">
        <v>138</v>
      </c>
      <c r="E214" s="240" t="s">
        <v>1</v>
      </c>
      <c r="F214" s="241" t="s">
        <v>241</v>
      </c>
      <c r="G214" s="239"/>
      <c r="H214" s="242">
        <v>58.575000000000003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6"/>
      <c r="U214" s="247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138</v>
      </c>
      <c r="AU214" s="248" t="s">
        <v>89</v>
      </c>
      <c r="AV214" s="13" t="s">
        <v>89</v>
      </c>
      <c r="AW214" s="13" t="s">
        <v>34</v>
      </c>
      <c r="AX214" s="13" t="s">
        <v>87</v>
      </c>
      <c r="AY214" s="248" t="s">
        <v>124</v>
      </c>
    </row>
    <row r="215" s="2" customFormat="1" ht="24.15" customHeight="1">
      <c r="A215" s="38"/>
      <c r="B215" s="39"/>
      <c r="C215" s="217" t="s">
        <v>242</v>
      </c>
      <c r="D215" s="217" t="s">
        <v>126</v>
      </c>
      <c r="E215" s="218" t="s">
        <v>243</v>
      </c>
      <c r="F215" s="219" t="s">
        <v>244</v>
      </c>
      <c r="G215" s="220" t="s">
        <v>149</v>
      </c>
      <c r="H215" s="221">
        <v>355</v>
      </c>
      <c r="I215" s="222"/>
      <c r="J215" s="223">
        <f>ROUND(I215*H215,2)</f>
        <v>0</v>
      </c>
      <c r="K215" s="219" t="s">
        <v>130</v>
      </c>
      <c r="L215" s="44"/>
      <c r="M215" s="224" t="s">
        <v>1</v>
      </c>
      <c r="N215" s="225" t="s">
        <v>44</v>
      </c>
      <c r="O215" s="91"/>
      <c r="P215" s="226">
        <f>O215*H215</f>
        <v>0</v>
      </c>
      <c r="Q215" s="226">
        <v>0.00072999999999999996</v>
      </c>
      <c r="R215" s="226">
        <f>Q215*H215</f>
        <v>0.25914999999999999</v>
      </c>
      <c r="S215" s="226">
        <v>0</v>
      </c>
      <c r="T215" s="226">
        <f>S215*H215</f>
        <v>0</v>
      </c>
      <c r="U215" s="227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131</v>
      </c>
      <c r="AT215" s="228" t="s">
        <v>126</v>
      </c>
      <c r="AU215" s="228" t="s">
        <v>89</v>
      </c>
      <c r="AY215" s="17" t="s">
        <v>124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87</v>
      </c>
      <c r="BK215" s="229">
        <f>ROUND(I215*H215,2)</f>
        <v>0</v>
      </c>
      <c r="BL215" s="17" t="s">
        <v>131</v>
      </c>
      <c r="BM215" s="228" t="s">
        <v>245</v>
      </c>
    </row>
    <row r="216" s="2" customFormat="1">
      <c r="A216" s="38"/>
      <c r="B216" s="39"/>
      <c r="C216" s="40"/>
      <c r="D216" s="230" t="s">
        <v>133</v>
      </c>
      <c r="E216" s="40"/>
      <c r="F216" s="231" t="s">
        <v>244</v>
      </c>
      <c r="G216" s="40"/>
      <c r="H216" s="40"/>
      <c r="I216" s="232"/>
      <c r="J216" s="40"/>
      <c r="K216" s="40"/>
      <c r="L216" s="44"/>
      <c r="M216" s="233"/>
      <c r="N216" s="234"/>
      <c r="O216" s="91"/>
      <c r="P216" s="91"/>
      <c r="Q216" s="91"/>
      <c r="R216" s="91"/>
      <c r="S216" s="91"/>
      <c r="T216" s="91"/>
      <c r="U216" s="92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133</v>
      </c>
      <c r="AU216" s="17" t="s">
        <v>89</v>
      </c>
    </row>
    <row r="217" s="2" customFormat="1">
      <c r="A217" s="38"/>
      <c r="B217" s="39"/>
      <c r="C217" s="40"/>
      <c r="D217" s="235" t="s">
        <v>134</v>
      </c>
      <c r="E217" s="40"/>
      <c r="F217" s="236" t="s">
        <v>246</v>
      </c>
      <c r="G217" s="40"/>
      <c r="H217" s="40"/>
      <c r="I217" s="232"/>
      <c r="J217" s="40"/>
      <c r="K217" s="40"/>
      <c r="L217" s="44"/>
      <c r="M217" s="233"/>
      <c r="N217" s="234"/>
      <c r="O217" s="91"/>
      <c r="P217" s="91"/>
      <c r="Q217" s="91"/>
      <c r="R217" s="91"/>
      <c r="S217" s="91"/>
      <c r="T217" s="91"/>
      <c r="U217" s="92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134</v>
      </c>
      <c r="AU217" s="17" t="s">
        <v>89</v>
      </c>
    </row>
    <row r="218" s="12" customFormat="1" ht="22.8" customHeight="1">
      <c r="A218" s="12"/>
      <c r="B218" s="201"/>
      <c r="C218" s="202"/>
      <c r="D218" s="203" t="s">
        <v>78</v>
      </c>
      <c r="E218" s="215" t="s">
        <v>146</v>
      </c>
      <c r="F218" s="215" t="s">
        <v>247</v>
      </c>
      <c r="G218" s="202"/>
      <c r="H218" s="202"/>
      <c r="I218" s="205"/>
      <c r="J218" s="216">
        <f>BK218</f>
        <v>0</v>
      </c>
      <c r="K218" s="202"/>
      <c r="L218" s="207"/>
      <c r="M218" s="208"/>
      <c r="N218" s="209"/>
      <c r="O218" s="209"/>
      <c r="P218" s="210">
        <f>SUM(P219:P224)</f>
        <v>0</v>
      </c>
      <c r="Q218" s="209"/>
      <c r="R218" s="210">
        <f>SUM(R219:R224)</f>
        <v>0</v>
      </c>
      <c r="S218" s="209"/>
      <c r="T218" s="210">
        <f>SUM(T219:T224)</f>
        <v>0</v>
      </c>
      <c r="U218" s="211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2" t="s">
        <v>87</v>
      </c>
      <c r="AT218" s="213" t="s">
        <v>78</v>
      </c>
      <c r="AU218" s="213" t="s">
        <v>87</v>
      </c>
      <c r="AY218" s="212" t="s">
        <v>124</v>
      </c>
      <c r="BK218" s="214">
        <f>SUM(BK219:BK224)</f>
        <v>0</v>
      </c>
    </row>
    <row r="219" s="2" customFormat="1" ht="16.5" customHeight="1">
      <c r="A219" s="38"/>
      <c r="B219" s="39"/>
      <c r="C219" s="217" t="s">
        <v>248</v>
      </c>
      <c r="D219" s="217" t="s">
        <v>126</v>
      </c>
      <c r="E219" s="218" t="s">
        <v>249</v>
      </c>
      <c r="F219" s="219" t="s">
        <v>250</v>
      </c>
      <c r="G219" s="220" t="s">
        <v>149</v>
      </c>
      <c r="H219" s="221">
        <v>355</v>
      </c>
      <c r="I219" s="222"/>
      <c r="J219" s="223">
        <f>ROUND(I219*H219,2)</f>
        <v>0</v>
      </c>
      <c r="K219" s="219" t="s">
        <v>130</v>
      </c>
      <c r="L219" s="44"/>
      <c r="M219" s="224" t="s">
        <v>1</v>
      </c>
      <c r="N219" s="225" t="s">
        <v>44</v>
      </c>
      <c r="O219" s="91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6">
        <f>S219*H219</f>
        <v>0</v>
      </c>
      <c r="U219" s="227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8" t="s">
        <v>131</v>
      </c>
      <c r="AT219" s="228" t="s">
        <v>126</v>
      </c>
      <c r="AU219" s="228" t="s">
        <v>89</v>
      </c>
      <c r="AY219" s="17" t="s">
        <v>124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7" t="s">
        <v>87</v>
      </c>
      <c r="BK219" s="229">
        <f>ROUND(I219*H219,2)</f>
        <v>0</v>
      </c>
      <c r="BL219" s="17" t="s">
        <v>131</v>
      </c>
      <c r="BM219" s="228" t="s">
        <v>251</v>
      </c>
    </row>
    <row r="220" s="2" customFormat="1">
      <c r="A220" s="38"/>
      <c r="B220" s="39"/>
      <c r="C220" s="40"/>
      <c r="D220" s="230" t="s">
        <v>133</v>
      </c>
      <c r="E220" s="40"/>
      <c r="F220" s="231" t="s">
        <v>250</v>
      </c>
      <c r="G220" s="40"/>
      <c r="H220" s="40"/>
      <c r="I220" s="232"/>
      <c r="J220" s="40"/>
      <c r="K220" s="40"/>
      <c r="L220" s="44"/>
      <c r="M220" s="233"/>
      <c r="N220" s="234"/>
      <c r="O220" s="91"/>
      <c r="P220" s="91"/>
      <c r="Q220" s="91"/>
      <c r="R220" s="91"/>
      <c r="S220" s="91"/>
      <c r="T220" s="91"/>
      <c r="U220" s="92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133</v>
      </c>
      <c r="AU220" s="17" t="s">
        <v>89</v>
      </c>
    </row>
    <row r="221" s="2" customFormat="1">
      <c r="A221" s="38"/>
      <c r="B221" s="39"/>
      <c r="C221" s="40"/>
      <c r="D221" s="235" t="s">
        <v>134</v>
      </c>
      <c r="E221" s="40"/>
      <c r="F221" s="236" t="s">
        <v>252</v>
      </c>
      <c r="G221" s="40"/>
      <c r="H221" s="40"/>
      <c r="I221" s="232"/>
      <c r="J221" s="40"/>
      <c r="K221" s="40"/>
      <c r="L221" s="44"/>
      <c r="M221" s="233"/>
      <c r="N221" s="234"/>
      <c r="O221" s="91"/>
      <c r="P221" s="91"/>
      <c r="Q221" s="91"/>
      <c r="R221" s="91"/>
      <c r="S221" s="91"/>
      <c r="T221" s="91"/>
      <c r="U221" s="92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134</v>
      </c>
      <c r="AU221" s="17" t="s">
        <v>89</v>
      </c>
    </row>
    <row r="222" s="2" customFormat="1" ht="24.15" customHeight="1">
      <c r="A222" s="38"/>
      <c r="B222" s="39"/>
      <c r="C222" s="217" t="s">
        <v>253</v>
      </c>
      <c r="D222" s="217" t="s">
        <v>126</v>
      </c>
      <c r="E222" s="218" t="s">
        <v>254</v>
      </c>
      <c r="F222" s="219" t="s">
        <v>255</v>
      </c>
      <c r="G222" s="220" t="s">
        <v>149</v>
      </c>
      <c r="H222" s="221">
        <v>355</v>
      </c>
      <c r="I222" s="222"/>
      <c r="J222" s="223">
        <f>ROUND(I222*H222,2)</f>
        <v>0</v>
      </c>
      <c r="K222" s="219" t="s">
        <v>130</v>
      </c>
      <c r="L222" s="44"/>
      <c r="M222" s="224" t="s">
        <v>1</v>
      </c>
      <c r="N222" s="225" t="s">
        <v>44</v>
      </c>
      <c r="O222" s="91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6">
        <f>S222*H222</f>
        <v>0</v>
      </c>
      <c r="U222" s="227" t="s">
        <v>1</v>
      </c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8" t="s">
        <v>131</v>
      </c>
      <c r="AT222" s="228" t="s">
        <v>126</v>
      </c>
      <c r="AU222" s="228" t="s">
        <v>89</v>
      </c>
      <c r="AY222" s="17" t="s">
        <v>124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7" t="s">
        <v>87</v>
      </c>
      <c r="BK222" s="229">
        <f>ROUND(I222*H222,2)</f>
        <v>0</v>
      </c>
      <c r="BL222" s="17" t="s">
        <v>131</v>
      </c>
      <c r="BM222" s="228" t="s">
        <v>256</v>
      </c>
    </row>
    <row r="223" s="2" customFormat="1">
      <c r="A223" s="38"/>
      <c r="B223" s="39"/>
      <c r="C223" s="40"/>
      <c r="D223" s="230" t="s">
        <v>133</v>
      </c>
      <c r="E223" s="40"/>
      <c r="F223" s="231" t="s">
        <v>255</v>
      </c>
      <c r="G223" s="40"/>
      <c r="H223" s="40"/>
      <c r="I223" s="232"/>
      <c r="J223" s="40"/>
      <c r="K223" s="40"/>
      <c r="L223" s="44"/>
      <c r="M223" s="233"/>
      <c r="N223" s="234"/>
      <c r="O223" s="91"/>
      <c r="P223" s="91"/>
      <c r="Q223" s="91"/>
      <c r="R223" s="91"/>
      <c r="S223" s="91"/>
      <c r="T223" s="91"/>
      <c r="U223" s="92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133</v>
      </c>
      <c r="AU223" s="17" t="s">
        <v>89</v>
      </c>
    </row>
    <row r="224" s="2" customFormat="1">
      <c r="A224" s="38"/>
      <c r="B224" s="39"/>
      <c r="C224" s="40"/>
      <c r="D224" s="235" t="s">
        <v>134</v>
      </c>
      <c r="E224" s="40"/>
      <c r="F224" s="236" t="s">
        <v>257</v>
      </c>
      <c r="G224" s="40"/>
      <c r="H224" s="40"/>
      <c r="I224" s="232"/>
      <c r="J224" s="40"/>
      <c r="K224" s="40"/>
      <c r="L224" s="44"/>
      <c r="M224" s="233"/>
      <c r="N224" s="234"/>
      <c r="O224" s="91"/>
      <c r="P224" s="91"/>
      <c r="Q224" s="91"/>
      <c r="R224" s="91"/>
      <c r="S224" s="91"/>
      <c r="T224" s="91"/>
      <c r="U224" s="92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134</v>
      </c>
      <c r="AU224" s="17" t="s">
        <v>89</v>
      </c>
    </row>
    <row r="225" s="12" customFormat="1" ht="22.8" customHeight="1">
      <c r="A225" s="12"/>
      <c r="B225" s="201"/>
      <c r="C225" s="202"/>
      <c r="D225" s="203" t="s">
        <v>78</v>
      </c>
      <c r="E225" s="215" t="s">
        <v>131</v>
      </c>
      <c r="F225" s="215" t="s">
        <v>258</v>
      </c>
      <c r="G225" s="202"/>
      <c r="H225" s="202"/>
      <c r="I225" s="205"/>
      <c r="J225" s="216">
        <f>BK225</f>
        <v>0</v>
      </c>
      <c r="K225" s="202"/>
      <c r="L225" s="207"/>
      <c r="M225" s="208"/>
      <c r="N225" s="209"/>
      <c r="O225" s="209"/>
      <c r="P225" s="210">
        <f>SUM(P226:P254)</f>
        <v>0</v>
      </c>
      <c r="Q225" s="209"/>
      <c r="R225" s="210">
        <f>SUM(R226:R254)</f>
        <v>1.3412000000000002</v>
      </c>
      <c r="S225" s="209"/>
      <c r="T225" s="210">
        <f>SUM(T226:T254)</f>
        <v>0</v>
      </c>
      <c r="U225" s="211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2" t="s">
        <v>87</v>
      </c>
      <c r="AT225" s="213" t="s">
        <v>78</v>
      </c>
      <c r="AU225" s="213" t="s">
        <v>87</v>
      </c>
      <c r="AY225" s="212" t="s">
        <v>124</v>
      </c>
      <c r="BK225" s="214">
        <f>SUM(BK226:BK254)</f>
        <v>0</v>
      </c>
    </row>
    <row r="226" s="2" customFormat="1" ht="33" customHeight="1">
      <c r="A226" s="38"/>
      <c r="B226" s="39"/>
      <c r="C226" s="217" t="s">
        <v>7</v>
      </c>
      <c r="D226" s="217" t="s">
        <v>126</v>
      </c>
      <c r="E226" s="218" t="s">
        <v>259</v>
      </c>
      <c r="F226" s="219" t="s">
        <v>260</v>
      </c>
      <c r="G226" s="220" t="s">
        <v>161</v>
      </c>
      <c r="H226" s="221">
        <v>38.039999999999999</v>
      </c>
      <c r="I226" s="222"/>
      <c r="J226" s="223">
        <f>ROUND(I226*H226,2)</f>
        <v>0</v>
      </c>
      <c r="K226" s="219" t="s">
        <v>130</v>
      </c>
      <c r="L226" s="44"/>
      <c r="M226" s="224" t="s">
        <v>1</v>
      </c>
      <c r="N226" s="225" t="s">
        <v>44</v>
      </c>
      <c r="O226" s="91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6">
        <f>S226*H226</f>
        <v>0</v>
      </c>
      <c r="U226" s="227" t="s">
        <v>1</v>
      </c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8" t="s">
        <v>131</v>
      </c>
      <c r="AT226" s="228" t="s">
        <v>126</v>
      </c>
      <c r="AU226" s="228" t="s">
        <v>89</v>
      </c>
      <c r="AY226" s="17" t="s">
        <v>124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7" t="s">
        <v>87</v>
      </c>
      <c r="BK226" s="229">
        <f>ROUND(I226*H226,2)</f>
        <v>0</v>
      </c>
      <c r="BL226" s="17" t="s">
        <v>131</v>
      </c>
      <c r="BM226" s="228" t="s">
        <v>261</v>
      </c>
    </row>
    <row r="227" s="2" customFormat="1">
      <c r="A227" s="38"/>
      <c r="B227" s="39"/>
      <c r="C227" s="40"/>
      <c r="D227" s="230" t="s">
        <v>133</v>
      </c>
      <c r="E227" s="40"/>
      <c r="F227" s="231" t="s">
        <v>260</v>
      </c>
      <c r="G227" s="40"/>
      <c r="H227" s="40"/>
      <c r="I227" s="232"/>
      <c r="J227" s="40"/>
      <c r="K227" s="40"/>
      <c r="L227" s="44"/>
      <c r="M227" s="233"/>
      <c r="N227" s="234"/>
      <c r="O227" s="91"/>
      <c r="P227" s="91"/>
      <c r="Q227" s="91"/>
      <c r="R227" s="91"/>
      <c r="S227" s="91"/>
      <c r="T227" s="91"/>
      <c r="U227" s="92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133</v>
      </c>
      <c r="AU227" s="17" t="s">
        <v>89</v>
      </c>
    </row>
    <row r="228" s="2" customFormat="1">
      <c r="A228" s="38"/>
      <c r="B228" s="39"/>
      <c r="C228" s="40"/>
      <c r="D228" s="235" t="s">
        <v>134</v>
      </c>
      <c r="E228" s="40"/>
      <c r="F228" s="236" t="s">
        <v>262</v>
      </c>
      <c r="G228" s="40"/>
      <c r="H228" s="40"/>
      <c r="I228" s="232"/>
      <c r="J228" s="40"/>
      <c r="K228" s="40"/>
      <c r="L228" s="44"/>
      <c r="M228" s="233"/>
      <c r="N228" s="234"/>
      <c r="O228" s="91"/>
      <c r="P228" s="91"/>
      <c r="Q228" s="91"/>
      <c r="R228" s="91"/>
      <c r="S228" s="91"/>
      <c r="T228" s="91"/>
      <c r="U228" s="92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134</v>
      </c>
      <c r="AU228" s="17" t="s">
        <v>89</v>
      </c>
    </row>
    <row r="229" s="14" customFormat="1">
      <c r="A229" s="14"/>
      <c r="B229" s="249"/>
      <c r="C229" s="250"/>
      <c r="D229" s="230" t="s">
        <v>138</v>
      </c>
      <c r="E229" s="251" t="s">
        <v>1</v>
      </c>
      <c r="F229" s="252" t="s">
        <v>170</v>
      </c>
      <c r="G229" s="250"/>
      <c r="H229" s="251" t="s">
        <v>1</v>
      </c>
      <c r="I229" s="253"/>
      <c r="J229" s="250"/>
      <c r="K229" s="250"/>
      <c r="L229" s="254"/>
      <c r="M229" s="255"/>
      <c r="N229" s="256"/>
      <c r="O229" s="256"/>
      <c r="P229" s="256"/>
      <c r="Q229" s="256"/>
      <c r="R229" s="256"/>
      <c r="S229" s="256"/>
      <c r="T229" s="256"/>
      <c r="U229" s="257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138</v>
      </c>
      <c r="AU229" s="258" t="s">
        <v>89</v>
      </c>
      <c r="AV229" s="14" t="s">
        <v>87</v>
      </c>
      <c r="AW229" s="14" t="s">
        <v>34</v>
      </c>
      <c r="AX229" s="14" t="s">
        <v>79</v>
      </c>
      <c r="AY229" s="258" t="s">
        <v>124</v>
      </c>
    </row>
    <row r="230" s="14" customFormat="1">
      <c r="A230" s="14"/>
      <c r="B230" s="249"/>
      <c r="C230" s="250"/>
      <c r="D230" s="230" t="s">
        <v>138</v>
      </c>
      <c r="E230" s="251" t="s">
        <v>1</v>
      </c>
      <c r="F230" s="252" t="s">
        <v>187</v>
      </c>
      <c r="G230" s="250"/>
      <c r="H230" s="251" t="s">
        <v>1</v>
      </c>
      <c r="I230" s="253"/>
      <c r="J230" s="250"/>
      <c r="K230" s="250"/>
      <c r="L230" s="254"/>
      <c r="M230" s="255"/>
      <c r="N230" s="256"/>
      <c r="O230" s="256"/>
      <c r="P230" s="256"/>
      <c r="Q230" s="256"/>
      <c r="R230" s="256"/>
      <c r="S230" s="256"/>
      <c r="T230" s="256"/>
      <c r="U230" s="257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8" t="s">
        <v>138</v>
      </c>
      <c r="AU230" s="258" t="s">
        <v>89</v>
      </c>
      <c r="AV230" s="14" t="s">
        <v>87</v>
      </c>
      <c r="AW230" s="14" t="s">
        <v>34</v>
      </c>
      <c r="AX230" s="14" t="s">
        <v>79</v>
      </c>
      <c r="AY230" s="258" t="s">
        <v>124</v>
      </c>
    </row>
    <row r="231" s="13" customFormat="1">
      <c r="A231" s="13"/>
      <c r="B231" s="238"/>
      <c r="C231" s="239"/>
      <c r="D231" s="230" t="s">
        <v>138</v>
      </c>
      <c r="E231" s="240" t="s">
        <v>1</v>
      </c>
      <c r="F231" s="241" t="s">
        <v>263</v>
      </c>
      <c r="G231" s="239"/>
      <c r="H231" s="242">
        <v>38.039999999999999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6"/>
      <c r="U231" s="247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138</v>
      </c>
      <c r="AU231" s="248" t="s">
        <v>89</v>
      </c>
      <c r="AV231" s="13" t="s">
        <v>89</v>
      </c>
      <c r="AW231" s="13" t="s">
        <v>34</v>
      </c>
      <c r="AX231" s="13" t="s">
        <v>87</v>
      </c>
      <c r="AY231" s="248" t="s">
        <v>124</v>
      </c>
    </row>
    <row r="232" s="2" customFormat="1" ht="24.15" customHeight="1">
      <c r="A232" s="38"/>
      <c r="B232" s="39"/>
      <c r="C232" s="217" t="s">
        <v>264</v>
      </c>
      <c r="D232" s="217" t="s">
        <v>126</v>
      </c>
      <c r="E232" s="218" t="s">
        <v>265</v>
      </c>
      <c r="F232" s="219" t="s">
        <v>266</v>
      </c>
      <c r="G232" s="220" t="s">
        <v>267</v>
      </c>
      <c r="H232" s="221">
        <v>8</v>
      </c>
      <c r="I232" s="222"/>
      <c r="J232" s="223">
        <f>ROUND(I232*H232,2)</f>
        <v>0</v>
      </c>
      <c r="K232" s="219" t="s">
        <v>130</v>
      </c>
      <c r="L232" s="44"/>
      <c r="M232" s="224" t="s">
        <v>1</v>
      </c>
      <c r="N232" s="225" t="s">
        <v>44</v>
      </c>
      <c r="O232" s="91"/>
      <c r="P232" s="226">
        <f>O232*H232</f>
        <v>0</v>
      </c>
      <c r="Q232" s="226">
        <v>0.087419999999999998</v>
      </c>
      <c r="R232" s="226">
        <f>Q232*H232</f>
        <v>0.69935999999999998</v>
      </c>
      <c r="S232" s="226">
        <v>0</v>
      </c>
      <c r="T232" s="226">
        <f>S232*H232</f>
        <v>0</v>
      </c>
      <c r="U232" s="227" t="s">
        <v>1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8" t="s">
        <v>131</v>
      </c>
      <c r="AT232" s="228" t="s">
        <v>126</v>
      </c>
      <c r="AU232" s="228" t="s">
        <v>89</v>
      </c>
      <c r="AY232" s="17" t="s">
        <v>124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7" t="s">
        <v>87</v>
      </c>
      <c r="BK232" s="229">
        <f>ROUND(I232*H232,2)</f>
        <v>0</v>
      </c>
      <c r="BL232" s="17" t="s">
        <v>131</v>
      </c>
      <c r="BM232" s="228" t="s">
        <v>268</v>
      </c>
    </row>
    <row r="233" s="2" customFormat="1">
      <c r="A233" s="38"/>
      <c r="B233" s="39"/>
      <c r="C233" s="40"/>
      <c r="D233" s="230" t="s">
        <v>133</v>
      </c>
      <c r="E233" s="40"/>
      <c r="F233" s="231" t="s">
        <v>266</v>
      </c>
      <c r="G233" s="40"/>
      <c r="H233" s="40"/>
      <c r="I233" s="232"/>
      <c r="J233" s="40"/>
      <c r="K233" s="40"/>
      <c r="L233" s="44"/>
      <c r="M233" s="233"/>
      <c r="N233" s="234"/>
      <c r="O233" s="91"/>
      <c r="P233" s="91"/>
      <c r="Q233" s="91"/>
      <c r="R233" s="91"/>
      <c r="S233" s="91"/>
      <c r="T233" s="91"/>
      <c r="U233" s="92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133</v>
      </c>
      <c r="AU233" s="17" t="s">
        <v>89</v>
      </c>
    </row>
    <row r="234" s="2" customFormat="1">
      <c r="A234" s="38"/>
      <c r="B234" s="39"/>
      <c r="C234" s="40"/>
      <c r="D234" s="235" t="s">
        <v>134</v>
      </c>
      <c r="E234" s="40"/>
      <c r="F234" s="236" t="s">
        <v>269</v>
      </c>
      <c r="G234" s="40"/>
      <c r="H234" s="40"/>
      <c r="I234" s="232"/>
      <c r="J234" s="40"/>
      <c r="K234" s="40"/>
      <c r="L234" s="44"/>
      <c r="M234" s="233"/>
      <c r="N234" s="234"/>
      <c r="O234" s="91"/>
      <c r="P234" s="91"/>
      <c r="Q234" s="91"/>
      <c r="R234" s="91"/>
      <c r="S234" s="91"/>
      <c r="T234" s="91"/>
      <c r="U234" s="92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134</v>
      </c>
      <c r="AU234" s="17" t="s">
        <v>89</v>
      </c>
    </row>
    <row r="235" s="14" customFormat="1">
      <c r="A235" s="14"/>
      <c r="B235" s="249"/>
      <c r="C235" s="250"/>
      <c r="D235" s="230" t="s">
        <v>138</v>
      </c>
      <c r="E235" s="251" t="s">
        <v>1</v>
      </c>
      <c r="F235" s="252" t="s">
        <v>270</v>
      </c>
      <c r="G235" s="250"/>
      <c r="H235" s="251" t="s">
        <v>1</v>
      </c>
      <c r="I235" s="253"/>
      <c r="J235" s="250"/>
      <c r="K235" s="250"/>
      <c r="L235" s="254"/>
      <c r="M235" s="255"/>
      <c r="N235" s="256"/>
      <c r="O235" s="256"/>
      <c r="P235" s="256"/>
      <c r="Q235" s="256"/>
      <c r="R235" s="256"/>
      <c r="S235" s="256"/>
      <c r="T235" s="256"/>
      <c r="U235" s="257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138</v>
      </c>
      <c r="AU235" s="258" t="s">
        <v>89</v>
      </c>
      <c r="AV235" s="14" t="s">
        <v>87</v>
      </c>
      <c r="AW235" s="14" t="s">
        <v>34</v>
      </c>
      <c r="AX235" s="14" t="s">
        <v>79</v>
      </c>
      <c r="AY235" s="258" t="s">
        <v>124</v>
      </c>
    </row>
    <row r="236" s="13" customFormat="1">
      <c r="A236" s="13"/>
      <c r="B236" s="238"/>
      <c r="C236" s="239"/>
      <c r="D236" s="230" t="s">
        <v>138</v>
      </c>
      <c r="E236" s="240" t="s">
        <v>1</v>
      </c>
      <c r="F236" s="241" t="s">
        <v>271</v>
      </c>
      <c r="G236" s="239"/>
      <c r="H236" s="242">
        <v>8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6"/>
      <c r="U236" s="247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138</v>
      </c>
      <c r="AU236" s="248" t="s">
        <v>89</v>
      </c>
      <c r="AV236" s="13" t="s">
        <v>89</v>
      </c>
      <c r="AW236" s="13" t="s">
        <v>34</v>
      </c>
      <c r="AX236" s="13" t="s">
        <v>87</v>
      </c>
      <c r="AY236" s="248" t="s">
        <v>124</v>
      </c>
    </row>
    <row r="237" s="2" customFormat="1" ht="24.15" customHeight="1">
      <c r="A237" s="38"/>
      <c r="B237" s="39"/>
      <c r="C237" s="270" t="s">
        <v>272</v>
      </c>
      <c r="D237" s="270" t="s">
        <v>218</v>
      </c>
      <c r="E237" s="271" t="s">
        <v>273</v>
      </c>
      <c r="F237" s="272" t="s">
        <v>274</v>
      </c>
      <c r="G237" s="273" t="s">
        <v>267</v>
      </c>
      <c r="H237" s="274">
        <v>4</v>
      </c>
      <c r="I237" s="275"/>
      <c r="J237" s="276">
        <f>ROUND(I237*H237,2)</f>
        <v>0</v>
      </c>
      <c r="K237" s="272" t="s">
        <v>130</v>
      </c>
      <c r="L237" s="277"/>
      <c r="M237" s="278" t="s">
        <v>1</v>
      </c>
      <c r="N237" s="279" t="s">
        <v>44</v>
      </c>
      <c r="O237" s="91"/>
      <c r="P237" s="226">
        <f>O237*H237</f>
        <v>0</v>
      </c>
      <c r="Q237" s="226">
        <v>0.028000000000000001</v>
      </c>
      <c r="R237" s="226">
        <f>Q237*H237</f>
        <v>0.112</v>
      </c>
      <c r="S237" s="226">
        <v>0</v>
      </c>
      <c r="T237" s="226">
        <f>S237*H237</f>
        <v>0</v>
      </c>
      <c r="U237" s="227" t="s">
        <v>1</v>
      </c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8" t="s">
        <v>181</v>
      </c>
      <c r="AT237" s="228" t="s">
        <v>218</v>
      </c>
      <c r="AU237" s="228" t="s">
        <v>89</v>
      </c>
      <c r="AY237" s="17" t="s">
        <v>124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7" t="s">
        <v>87</v>
      </c>
      <c r="BK237" s="229">
        <f>ROUND(I237*H237,2)</f>
        <v>0</v>
      </c>
      <c r="BL237" s="17" t="s">
        <v>131</v>
      </c>
      <c r="BM237" s="228" t="s">
        <v>275</v>
      </c>
    </row>
    <row r="238" s="2" customFormat="1">
      <c r="A238" s="38"/>
      <c r="B238" s="39"/>
      <c r="C238" s="40"/>
      <c r="D238" s="230" t="s">
        <v>133</v>
      </c>
      <c r="E238" s="40"/>
      <c r="F238" s="231" t="s">
        <v>274</v>
      </c>
      <c r="G238" s="40"/>
      <c r="H238" s="40"/>
      <c r="I238" s="232"/>
      <c r="J238" s="40"/>
      <c r="K238" s="40"/>
      <c r="L238" s="44"/>
      <c r="M238" s="233"/>
      <c r="N238" s="234"/>
      <c r="O238" s="91"/>
      <c r="P238" s="91"/>
      <c r="Q238" s="91"/>
      <c r="R238" s="91"/>
      <c r="S238" s="91"/>
      <c r="T238" s="91"/>
      <c r="U238" s="92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133</v>
      </c>
      <c r="AU238" s="17" t="s">
        <v>89</v>
      </c>
    </row>
    <row r="239" s="2" customFormat="1" ht="24.15" customHeight="1">
      <c r="A239" s="38"/>
      <c r="B239" s="39"/>
      <c r="C239" s="270" t="s">
        <v>276</v>
      </c>
      <c r="D239" s="270" t="s">
        <v>218</v>
      </c>
      <c r="E239" s="271" t="s">
        <v>277</v>
      </c>
      <c r="F239" s="272" t="s">
        <v>278</v>
      </c>
      <c r="G239" s="273" t="s">
        <v>267</v>
      </c>
      <c r="H239" s="274">
        <v>1</v>
      </c>
      <c r="I239" s="275"/>
      <c r="J239" s="276">
        <f>ROUND(I239*H239,2)</f>
        <v>0</v>
      </c>
      <c r="K239" s="272" t="s">
        <v>130</v>
      </c>
      <c r="L239" s="277"/>
      <c r="M239" s="278" t="s">
        <v>1</v>
      </c>
      <c r="N239" s="279" t="s">
        <v>44</v>
      </c>
      <c r="O239" s="91"/>
      <c r="P239" s="226">
        <f>O239*H239</f>
        <v>0</v>
      </c>
      <c r="Q239" s="226">
        <v>0.040000000000000001</v>
      </c>
      <c r="R239" s="226">
        <f>Q239*H239</f>
        <v>0.040000000000000001</v>
      </c>
      <c r="S239" s="226">
        <v>0</v>
      </c>
      <c r="T239" s="226">
        <f>S239*H239</f>
        <v>0</v>
      </c>
      <c r="U239" s="227" t="s">
        <v>1</v>
      </c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8" t="s">
        <v>181</v>
      </c>
      <c r="AT239" s="228" t="s">
        <v>218</v>
      </c>
      <c r="AU239" s="228" t="s">
        <v>89</v>
      </c>
      <c r="AY239" s="17" t="s">
        <v>124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7" t="s">
        <v>87</v>
      </c>
      <c r="BK239" s="229">
        <f>ROUND(I239*H239,2)</f>
        <v>0</v>
      </c>
      <c r="BL239" s="17" t="s">
        <v>131</v>
      </c>
      <c r="BM239" s="228" t="s">
        <v>279</v>
      </c>
    </row>
    <row r="240" s="2" customFormat="1">
      <c r="A240" s="38"/>
      <c r="B240" s="39"/>
      <c r="C240" s="40"/>
      <c r="D240" s="230" t="s">
        <v>133</v>
      </c>
      <c r="E240" s="40"/>
      <c r="F240" s="231" t="s">
        <v>278</v>
      </c>
      <c r="G240" s="40"/>
      <c r="H240" s="40"/>
      <c r="I240" s="232"/>
      <c r="J240" s="40"/>
      <c r="K240" s="40"/>
      <c r="L240" s="44"/>
      <c r="M240" s="233"/>
      <c r="N240" s="234"/>
      <c r="O240" s="91"/>
      <c r="P240" s="91"/>
      <c r="Q240" s="91"/>
      <c r="R240" s="91"/>
      <c r="S240" s="91"/>
      <c r="T240" s="91"/>
      <c r="U240" s="92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133</v>
      </c>
      <c r="AU240" s="17" t="s">
        <v>89</v>
      </c>
    </row>
    <row r="241" s="2" customFormat="1" ht="24.15" customHeight="1">
      <c r="A241" s="38"/>
      <c r="B241" s="39"/>
      <c r="C241" s="270" t="s">
        <v>280</v>
      </c>
      <c r="D241" s="270" t="s">
        <v>218</v>
      </c>
      <c r="E241" s="271" t="s">
        <v>281</v>
      </c>
      <c r="F241" s="272" t="s">
        <v>282</v>
      </c>
      <c r="G241" s="273" t="s">
        <v>267</v>
      </c>
      <c r="H241" s="274">
        <v>3</v>
      </c>
      <c r="I241" s="275"/>
      <c r="J241" s="276">
        <f>ROUND(I241*H241,2)</f>
        <v>0</v>
      </c>
      <c r="K241" s="272" t="s">
        <v>130</v>
      </c>
      <c r="L241" s="277"/>
      <c r="M241" s="278" t="s">
        <v>1</v>
      </c>
      <c r="N241" s="279" t="s">
        <v>44</v>
      </c>
      <c r="O241" s="91"/>
      <c r="P241" s="226">
        <f>O241*H241</f>
        <v>0</v>
      </c>
      <c r="Q241" s="226">
        <v>0.050999999999999997</v>
      </c>
      <c r="R241" s="226">
        <f>Q241*H241</f>
        <v>0.153</v>
      </c>
      <c r="S241" s="226">
        <v>0</v>
      </c>
      <c r="T241" s="226">
        <f>S241*H241</f>
        <v>0</v>
      </c>
      <c r="U241" s="227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8" t="s">
        <v>181</v>
      </c>
      <c r="AT241" s="228" t="s">
        <v>218</v>
      </c>
      <c r="AU241" s="228" t="s">
        <v>89</v>
      </c>
      <c r="AY241" s="17" t="s">
        <v>124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7" t="s">
        <v>87</v>
      </c>
      <c r="BK241" s="229">
        <f>ROUND(I241*H241,2)</f>
        <v>0</v>
      </c>
      <c r="BL241" s="17" t="s">
        <v>131</v>
      </c>
      <c r="BM241" s="228" t="s">
        <v>283</v>
      </c>
    </row>
    <row r="242" s="2" customFormat="1">
      <c r="A242" s="38"/>
      <c r="B242" s="39"/>
      <c r="C242" s="40"/>
      <c r="D242" s="230" t="s">
        <v>133</v>
      </c>
      <c r="E242" s="40"/>
      <c r="F242" s="231" t="s">
        <v>282</v>
      </c>
      <c r="G242" s="40"/>
      <c r="H242" s="40"/>
      <c r="I242" s="232"/>
      <c r="J242" s="40"/>
      <c r="K242" s="40"/>
      <c r="L242" s="44"/>
      <c r="M242" s="233"/>
      <c r="N242" s="234"/>
      <c r="O242" s="91"/>
      <c r="P242" s="91"/>
      <c r="Q242" s="91"/>
      <c r="R242" s="91"/>
      <c r="S242" s="91"/>
      <c r="T242" s="91"/>
      <c r="U242" s="92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133</v>
      </c>
      <c r="AU242" s="17" t="s">
        <v>89</v>
      </c>
    </row>
    <row r="243" s="2" customFormat="1" ht="33" customHeight="1">
      <c r="A243" s="38"/>
      <c r="B243" s="39"/>
      <c r="C243" s="217" t="s">
        <v>284</v>
      </c>
      <c r="D243" s="217" t="s">
        <v>126</v>
      </c>
      <c r="E243" s="218" t="s">
        <v>285</v>
      </c>
      <c r="F243" s="219" t="s">
        <v>286</v>
      </c>
      <c r="G243" s="220" t="s">
        <v>267</v>
      </c>
      <c r="H243" s="221">
        <v>2</v>
      </c>
      <c r="I243" s="222"/>
      <c r="J243" s="223">
        <f>ROUND(I243*H243,2)</f>
        <v>0</v>
      </c>
      <c r="K243" s="219" t="s">
        <v>130</v>
      </c>
      <c r="L243" s="44"/>
      <c r="M243" s="224" t="s">
        <v>1</v>
      </c>
      <c r="N243" s="225" t="s">
        <v>44</v>
      </c>
      <c r="O243" s="91"/>
      <c r="P243" s="226">
        <f>O243*H243</f>
        <v>0</v>
      </c>
      <c r="Q243" s="226">
        <v>0.087419999999999998</v>
      </c>
      <c r="R243" s="226">
        <f>Q243*H243</f>
        <v>0.17484</v>
      </c>
      <c r="S243" s="226">
        <v>0</v>
      </c>
      <c r="T243" s="226">
        <f>S243*H243</f>
        <v>0</v>
      </c>
      <c r="U243" s="227" t="s">
        <v>1</v>
      </c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8" t="s">
        <v>131</v>
      </c>
      <c r="AT243" s="228" t="s">
        <v>126</v>
      </c>
      <c r="AU243" s="228" t="s">
        <v>89</v>
      </c>
      <c r="AY243" s="17" t="s">
        <v>124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7" t="s">
        <v>87</v>
      </c>
      <c r="BK243" s="229">
        <f>ROUND(I243*H243,2)</f>
        <v>0</v>
      </c>
      <c r="BL243" s="17" t="s">
        <v>131</v>
      </c>
      <c r="BM243" s="228" t="s">
        <v>287</v>
      </c>
    </row>
    <row r="244" s="2" customFormat="1">
      <c r="A244" s="38"/>
      <c r="B244" s="39"/>
      <c r="C244" s="40"/>
      <c r="D244" s="230" t="s">
        <v>133</v>
      </c>
      <c r="E244" s="40"/>
      <c r="F244" s="231" t="s">
        <v>286</v>
      </c>
      <c r="G244" s="40"/>
      <c r="H244" s="40"/>
      <c r="I244" s="232"/>
      <c r="J244" s="40"/>
      <c r="K244" s="40"/>
      <c r="L244" s="44"/>
      <c r="M244" s="233"/>
      <c r="N244" s="234"/>
      <c r="O244" s="91"/>
      <c r="P244" s="91"/>
      <c r="Q244" s="91"/>
      <c r="R244" s="91"/>
      <c r="S244" s="91"/>
      <c r="T244" s="91"/>
      <c r="U244" s="92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133</v>
      </c>
      <c r="AU244" s="17" t="s">
        <v>89</v>
      </c>
    </row>
    <row r="245" s="2" customFormat="1">
      <c r="A245" s="38"/>
      <c r="B245" s="39"/>
      <c r="C245" s="40"/>
      <c r="D245" s="235" t="s">
        <v>134</v>
      </c>
      <c r="E245" s="40"/>
      <c r="F245" s="236" t="s">
        <v>288</v>
      </c>
      <c r="G245" s="40"/>
      <c r="H245" s="40"/>
      <c r="I245" s="232"/>
      <c r="J245" s="40"/>
      <c r="K245" s="40"/>
      <c r="L245" s="44"/>
      <c r="M245" s="233"/>
      <c r="N245" s="234"/>
      <c r="O245" s="91"/>
      <c r="P245" s="91"/>
      <c r="Q245" s="91"/>
      <c r="R245" s="91"/>
      <c r="S245" s="91"/>
      <c r="T245" s="91"/>
      <c r="U245" s="92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134</v>
      </c>
      <c r="AU245" s="17" t="s">
        <v>89</v>
      </c>
    </row>
    <row r="246" s="14" customFormat="1">
      <c r="A246" s="14"/>
      <c r="B246" s="249"/>
      <c r="C246" s="250"/>
      <c r="D246" s="230" t="s">
        <v>138</v>
      </c>
      <c r="E246" s="251" t="s">
        <v>1</v>
      </c>
      <c r="F246" s="252" t="s">
        <v>270</v>
      </c>
      <c r="G246" s="250"/>
      <c r="H246" s="251" t="s">
        <v>1</v>
      </c>
      <c r="I246" s="253"/>
      <c r="J246" s="250"/>
      <c r="K246" s="250"/>
      <c r="L246" s="254"/>
      <c r="M246" s="255"/>
      <c r="N246" s="256"/>
      <c r="O246" s="256"/>
      <c r="P246" s="256"/>
      <c r="Q246" s="256"/>
      <c r="R246" s="256"/>
      <c r="S246" s="256"/>
      <c r="T246" s="256"/>
      <c r="U246" s="257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138</v>
      </c>
      <c r="AU246" s="258" t="s">
        <v>89</v>
      </c>
      <c r="AV246" s="14" t="s">
        <v>87</v>
      </c>
      <c r="AW246" s="14" t="s">
        <v>34</v>
      </c>
      <c r="AX246" s="14" t="s">
        <v>79</v>
      </c>
      <c r="AY246" s="258" t="s">
        <v>124</v>
      </c>
    </row>
    <row r="247" s="13" customFormat="1">
      <c r="A247" s="13"/>
      <c r="B247" s="238"/>
      <c r="C247" s="239"/>
      <c r="D247" s="230" t="s">
        <v>138</v>
      </c>
      <c r="E247" s="240" t="s">
        <v>1</v>
      </c>
      <c r="F247" s="241" t="s">
        <v>89</v>
      </c>
      <c r="G247" s="239"/>
      <c r="H247" s="242">
        <v>2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6"/>
      <c r="U247" s="247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138</v>
      </c>
      <c r="AU247" s="248" t="s">
        <v>89</v>
      </c>
      <c r="AV247" s="13" t="s">
        <v>89</v>
      </c>
      <c r="AW247" s="13" t="s">
        <v>34</v>
      </c>
      <c r="AX247" s="13" t="s">
        <v>87</v>
      </c>
      <c r="AY247" s="248" t="s">
        <v>124</v>
      </c>
    </row>
    <row r="248" s="2" customFormat="1" ht="24.15" customHeight="1">
      <c r="A248" s="38"/>
      <c r="B248" s="39"/>
      <c r="C248" s="270" t="s">
        <v>289</v>
      </c>
      <c r="D248" s="270" t="s">
        <v>218</v>
      </c>
      <c r="E248" s="271" t="s">
        <v>290</v>
      </c>
      <c r="F248" s="272" t="s">
        <v>291</v>
      </c>
      <c r="G248" s="273" t="s">
        <v>267</v>
      </c>
      <c r="H248" s="274">
        <v>2</v>
      </c>
      <c r="I248" s="275"/>
      <c r="J248" s="276">
        <f>ROUND(I248*H248,2)</f>
        <v>0</v>
      </c>
      <c r="K248" s="272" t="s">
        <v>130</v>
      </c>
      <c r="L248" s="277"/>
      <c r="M248" s="278" t="s">
        <v>1</v>
      </c>
      <c r="N248" s="279" t="s">
        <v>44</v>
      </c>
      <c r="O248" s="91"/>
      <c r="P248" s="226">
        <f>O248*H248</f>
        <v>0</v>
      </c>
      <c r="Q248" s="226">
        <v>0.081000000000000003</v>
      </c>
      <c r="R248" s="226">
        <f>Q248*H248</f>
        <v>0.16200000000000001</v>
      </c>
      <c r="S248" s="226">
        <v>0</v>
      </c>
      <c r="T248" s="226">
        <f>S248*H248</f>
        <v>0</v>
      </c>
      <c r="U248" s="227" t="s">
        <v>1</v>
      </c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8" t="s">
        <v>181</v>
      </c>
      <c r="AT248" s="228" t="s">
        <v>218</v>
      </c>
      <c r="AU248" s="228" t="s">
        <v>89</v>
      </c>
      <c r="AY248" s="17" t="s">
        <v>124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7" t="s">
        <v>87</v>
      </c>
      <c r="BK248" s="229">
        <f>ROUND(I248*H248,2)</f>
        <v>0</v>
      </c>
      <c r="BL248" s="17" t="s">
        <v>131</v>
      </c>
      <c r="BM248" s="228" t="s">
        <v>292</v>
      </c>
    </row>
    <row r="249" s="2" customFormat="1">
      <c r="A249" s="38"/>
      <c r="B249" s="39"/>
      <c r="C249" s="40"/>
      <c r="D249" s="230" t="s">
        <v>133</v>
      </c>
      <c r="E249" s="40"/>
      <c r="F249" s="231" t="s">
        <v>291</v>
      </c>
      <c r="G249" s="40"/>
      <c r="H249" s="40"/>
      <c r="I249" s="232"/>
      <c r="J249" s="40"/>
      <c r="K249" s="40"/>
      <c r="L249" s="44"/>
      <c r="M249" s="233"/>
      <c r="N249" s="234"/>
      <c r="O249" s="91"/>
      <c r="P249" s="91"/>
      <c r="Q249" s="91"/>
      <c r="R249" s="91"/>
      <c r="S249" s="91"/>
      <c r="T249" s="91"/>
      <c r="U249" s="92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133</v>
      </c>
      <c r="AU249" s="17" t="s">
        <v>89</v>
      </c>
    </row>
    <row r="250" s="2" customFormat="1" ht="49.05" customHeight="1">
      <c r="A250" s="38"/>
      <c r="B250" s="39"/>
      <c r="C250" s="217" t="s">
        <v>293</v>
      </c>
      <c r="D250" s="217" t="s">
        <v>126</v>
      </c>
      <c r="E250" s="218" t="s">
        <v>294</v>
      </c>
      <c r="F250" s="219" t="s">
        <v>295</v>
      </c>
      <c r="G250" s="220" t="s">
        <v>161</v>
      </c>
      <c r="H250" s="221">
        <v>1.6080000000000001</v>
      </c>
      <c r="I250" s="222"/>
      <c r="J250" s="223">
        <f>ROUND(I250*H250,2)</f>
        <v>0</v>
      </c>
      <c r="K250" s="219" t="s">
        <v>130</v>
      </c>
      <c r="L250" s="44"/>
      <c r="M250" s="224" t="s">
        <v>1</v>
      </c>
      <c r="N250" s="225" t="s">
        <v>44</v>
      </c>
      <c r="O250" s="91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6">
        <f>S250*H250</f>
        <v>0</v>
      </c>
      <c r="U250" s="227" t="s">
        <v>1</v>
      </c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8" t="s">
        <v>131</v>
      </c>
      <c r="AT250" s="228" t="s">
        <v>126</v>
      </c>
      <c r="AU250" s="228" t="s">
        <v>89</v>
      </c>
      <c r="AY250" s="17" t="s">
        <v>124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7" t="s">
        <v>87</v>
      </c>
      <c r="BK250" s="229">
        <f>ROUND(I250*H250,2)</f>
        <v>0</v>
      </c>
      <c r="BL250" s="17" t="s">
        <v>131</v>
      </c>
      <c r="BM250" s="228" t="s">
        <v>296</v>
      </c>
    </row>
    <row r="251" s="2" customFormat="1">
      <c r="A251" s="38"/>
      <c r="B251" s="39"/>
      <c r="C251" s="40"/>
      <c r="D251" s="230" t="s">
        <v>133</v>
      </c>
      <c r="E251" s="40"/>
      <c r="F251" s="231" t="s">
        <v>295</v>
      </c>
      <c r="G251" s="40"/>
      <c r="H251" s="40"/>
      <c r="I251" s="232"/>
      <c r="J251" s="40"/>
      <c r="K251" s="40"/>
      <c r="L251" s="44"/>
      <c r="M251" s="233"/>
      <c r="N251" s="234"/>
      <c r="O251" s="91"/>
      <c r="P251" s="91"/>
      <c r="Q251" s="91"/>
      <c r="R251" s="91"/>
      <c r="S251" s="91"/>
      <c r="T251" s="91"/>
      <c r="U251" s="92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133</v>
      </c>
      <c r="AU251" s="17" t="s">
        <v>89</v>
      </c>
    </row>
    <row r="252" s="2" customFormat="1">
      <c r="A252" s="38"/>
      <c r="B252" s="39"/>
      <c r="C252" s="40"/>
      <c r="D252" s="235" t="s">
        <v>134</v>
      </c>
      <c r="E252" s="40"/>
      <c r="F252" s="236" t="s">
        <v>297</v>
      </c>
      <c r="G252" s="40"/>
      <c r="H252" s="40"/>
      <c r="I252" s="232"/>
      <c r="J252" s="40"/>
      <c r="K252" s="40"/>
      <c r="L252" s="44"/>
      <c r="M252" s="233"/>
      <c r="N252" s="234"/>
      <c r="O252" s="91"/>
      <c r="P252" s="91"/>
      <c r="Q252" s="91"/>
      <c r="R252" s="91"/>
      <c r="S252" s="91"/>
      <c r="T252" s="91"/>
      <c r="U252" s="92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134</v>
      </c>
      <c r="AU252" s="17" t="s">
        <v>89</v>
      </c>
    </row>
    <row r="253" s="14" customFormat="1">
      <c r="A253" s="14"/>
      <c r="B253" s="249"/>
      <c r="C253" s="250"/>
      <c r="D253" s="230" t="s">
        <v>138</v>
      </c>
      <c r="E253" s="251" t="s">
        <v>1</v>
      </c>
      <c r="F253" s="252" t="s">
        <v>298</v>
      </c>
      <c r="G253" s="250"/>
      <c r="H253" s="251" t="s">
        <v>1</v>
      </c>
      <c r="I253" s="253"/>
      <c r="J253" s="250"/>
      <c r="K253" s="250"/>
      <c r="L253" s="254"/>
      <c r="M253" s="255"/>
      <c r="N253" s="256"/>
      <c r="O253" s="256"/>
      <c r="P253" s="256"/>
      <c r="Q253" s="256"/>
      <c r="R253" s="256"/>
      <c r="S253" s="256"/>
      <c r="T253" s="256"/>
      <c r="U253" s="257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138</v>
      </c>
      <c r="AU253" s="258" t="s">
        <v>89</v>
      </c>
      <c r="AV253" s="14" t="s">
        <v>87</v>
      </c>
      <c r="AW253" s="14" t="s">
        <v>34</v>
      </c>
      <c r="AX253" s="14" t="s">
        <v>79</v>
      </c>
      <c r="AY253" s="258" t="s">
        <v>124</v>
      </c>
    </row>
    <row r="254" s="13" customFormat="1">
      <c r="A254" s="13"/>
      <c r="B254" s="238"/>
      <c r="C254" s="239"/>
      <c r="D254" s="230" t="s">
        <v>138</v>
      </c>
      <c r="E254" s="240" t="s">
        <v>1</v>
      </c>
      <c r="F254" s="241" t="s">
        <v>299</v>
      </c>
      <c r="G254" s="239"/>
      <c r="H254" s="242">
        <v>1.6080000000000001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6"/>
      <c r="U254" s="247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138</v>
      </c>
      <c r="AU254" s="248" t="s">
        <v>89</v>
      </c>
      <c r="AV254" s="13" t="s">
        <v>89</v>
      </c>
      <c r="AW254" s="13" t="s">
        <v>34</v>
      </c>
      <c r="AX254" s="13" t="s">
        <v>87</v>
      </c>
      <c r="AY254" s="248" t="s">
        <v>124</v>
      </c>
    </row>
    <row r="255" s="12" customFormat="1" ht="22.8" customHeight="1">
      <c r="A255" s="12"/>
      <c r="B255" s="201"/>
      <c r="C255" s="202"/>
      <c r="D255" s="203" t="s">
        <v>78</v>
      </c>
      <c r="E255" s="215" t="s">
        <v>181</v>
      </c>
      <c r="F255" s="215" t="s">
        <v>300</v>
      </c>
      <c r="G255" s="202"/>
      <c r="H255" s="202"/>
      <c r="I255" s="205"/>
      <c r="J255" s="216">
        <f>BK255</f>
        <v>0</v>
      </c>
      <c r="K255" s="202"/>
      <c r="L255" s="207"/>
      <c r="M255" s="208"/>
      <c r="N255" s="209"/>
      <c r="O255" s="209"/>
      <c r="P255" s="210">
        <f>SUM(P256:P307)</f>
        <v>0</v>
      </c>
      <c r="Q255" s="209"/>
      <c r="R255" s="210">
        <f>SUM(R256:R307)</f>
        <v>28.416083</v>
      </c>
      <c r="S255" s="209"/>
      <c r="T255" s="210">
        <f>SUM(T256:T307)</f>
        <v>0</v>
      </c>
      <c r="U255" s="211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2" t="s">
        <v>87</v>
      </c>
      <c r="AT255" s="213" t="s">
        <v>78</v>
      </c>
      <c r="AU255" s="213" t="s">
        <v>87</v>
      </c>
      <c r="AY255" s="212" t="s">
        <v>124</v>
      </c>
      <c r="BK255" s="214">
        <f>SUM(BK256:BK307)</f>
        <v>0</v>
      </c>
    </row>
    <row r="256" s="2" customFormat="1" ht="33" customHeight="1">
      <c r="A256" s="38"/>
      <c r="B256" s="39"/>
      <c r="C256" s="217" t="s">
        <v>301</v>
      </c>
      <c r="D256" s="217" t="s">
        <v>126</v>
      </c>
      <c r="E256" s="218" t="s">
        <v>302</v>
      </c>
      <c r="F256" s="219" t="s">
        <v>303</v>
      </c>
      <c r="G256" s="220" t="s">
        <v>149</v>
      </c>
      <c r="H256" s="221">
        <v>355</v>
      </c>
      <c r="I256" s="222"/>
      <c r="J256" s="223">
        <f>ROUND(I256*H256,2)</f>
        <v>0</v>
      </c>
      <c r="K256" s="219" t="s">
        <v>130</v>
      </c>
      <c r="L256" s="44"/>
      <c r="M256" s="224" t="s">
        <v>1</v>
      </c>
      <c r="N256" s="225" t="s">
        <v>44</v>
      </c>
      <c r="O256" s="91"/>
      <c r="P256" s="226">
        <f>O256*H256</f>
        <v>0</v>
      </c>
      <c r="Q256" s="226">
        <v>2.0000000000000002E-05</v>
      </c>
      <c r="R256" s="226">
        <f>Q256*H256</f>
        <v>0.0071000000000000004</v>
      </c>
      <c r="S256" s="226">
        <v>0</v>
      </c>
      <c r="T256" s="226">
        <f>S256*H256</f>
        <v>0</v>
      </c>
      <c r="U256" s="227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8" t="s">
        <v>131</v>
      </c>
      <c r="AT256" s="228" t="s">
        <v>126</v>
      </c>
      <c r="AU256" s="228" t="s">
        <v>89</v>
      </c>
      <c r="AY256" s="17" t="s">
        <v>124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7" t="s">
        <v>87</v>
      </c>
      <c r="BK256" s="229">
        <f>ROUND(I256*H256,2)</f>
        <v>0</v>
      </c>
      <c r="BL256" s="17" t="s">
        <v>131</v>
      </c>
      <c r="BM256" s="228" t="s">
        <v>304</v>
      </c>
    </row>
    <row r="257" s="2" customFormat="1">
      <c r="A257" s="38"/>
      <c r="B257" s="39"/>
      <c r="C257" s="40"/>
      <c r="D257" s="230" t="s">
        <v>133</v>
      </c>
      <c r="E257" s="40"/>
      <c r="F257" s="231" t="s">
        <v>303</v>
      </c>
      <c r="G257" s="40"/>
      <c r="H257" s="40"/>
      <c r="I257" s="232"/>
      <c r="J257" s="40"/>
      <c r="K257" s="40"/>
      <c r="L257" s="44"/>
      <c r="M257" s="233"/>
      <c r="N257" s="234"/>
      <c r="O257" s="91"/>
      <c r="P257" s="91"/>
      <c r="Q257" s="91"/>
      <c r="R257" s="91"/>
      <c r="S257" s="91"/>
      <c r="T257" s="91"/>
      <c r="U257" s="92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133</v>
      </c>
      <c r="AU257" s="17" t="s">
        <v>89</v>
      </c>
    </row>
    <row r="258" s="2" customFormat="1">
      <c r="A258" s="38"/>
      <c r="B258" s="39"/>
      <c r="C258" s="40"/>
      <c r="D258" s="235" t="s">
        <v>134</v>
      </c>
      <c r="E258" s="40"/>
      <c r="F258" s="236" t="s">
        <v>305</v>
      </c>
      <c r="G258" s="40"/>
      <c r="H258" s="40"/>
      <c r="I258" s="232"/>
      <c r="J258" s="40"/>
      <c r="K258" s="40"/>
      <c r="L258" s="44"/>
      <c r="M258" s="233"/>
      <c r="N258" s="234"/>
      <c r="O258" s="91"/>
      <c r="P258" s="91"/>
      <c r="Q258" s="91"/>
      <c r="R258" s="91"/>
      <c r="S258" s="91"/>
      <c r="T258" s="91"/>
      <c r="U258" s="92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134</v>
      </c>
      <c r="AU258" s="17" t="s">
        <v>89</v>
      </c>
    </row>
    <row r="259" s="2" customFormat="1" ht="24.15" customHeight="1">
      <c r="A259" s="38"/>
      <c r="B259" s="39"/>
      <c r="C259" s="270" t="s">
        <v>306</v>
      </c>
      <c r="D259" s="270" t="s">
        <v>218</v>
      </c>
      <c r="E259" s="271" t="s">
        <v>307</v>
      </c>
      <c r="F259" s="272" t="s">
        <v>308</v>
      </c>
      <c r="G259" s="273" t="s">
        <v>149</v>
      </c>
      <c r="H259" s="274">
        <v>360.32499999999999</v>
      </c>
      <c r="I259" s="275"/>
      <c r="J259" s="276">
        <f>ROUND(I259*H259,2)</f>
        <v>0</v>
      </c>
      <c r="K259" s="272" t="s">
        <v>130</v>
      </c>
      <c r="L259" s="277"/>
      <c r="M259" s="278" t="s">
        <v>1</v>
      </c>
      <c r="N259" s="279" t="s">
        <v>44</v>
      </c>
      <c r="O259" s="91"/>
      <c r="P259" s="226">
        <f>O259*H259</f>
        <v>0</v>
      </c>
      <c r="Q259" s="226">
        <v>0.0048399999999999997</v>
      </c>
      <c r="R259" s="226">
        <f>Q259*H259</f>
        <v>1.7439729999999998</v>
      </c>
      <c r="S259" s="226">
        <v>0</v>
      </c>
      <c r="T259" s="226">
        <f>S259*H259</f>
        <v>0</v>
      </c>
      <c r="U259" s="227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181</v>
      </c>
      <c r="AT259" s="228" t="s">
        <v>218</v>
      </c>
      <c r="AU259" s="228" t="s">
        <v>89</v>
      </c>
      <c r="AY259" s="17" t="s">
        <v>124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87</v>
      </c>
      <c r="BK259" s="229">
        <f>ROUND(I259*H259,2)</f>
        <v>0</v>
      </c>
      <c r="BL259" s="17" t="s">
        <v>131</v>
      </c>
      <c r="BM259" s="228" t="s">
        <v>309</v>
      </c>
    </row>
    <row r="260" s="2" customFormat="1">
      <c r="A260" s="38"/>
      <c r="B260" s="39"/>
      <c r="C260" s="40"/>
      <c r="D260" s="230" t="s">
        <v>133</v>
      </c>
      <c r="E260" s="40"/>
      <c r="F260" s="231" t="s">
        <v>308</v>
      </c>
      <c r="G260" s="40"/>
      <c r="H260" s="40"/>
      <c r="I260" s="232"/>
      <c r="J260" s="40"/>
      <c r="K260" s="40"/>
      <c r="L260" s="44"/>
      <c r="M260" s="233"/>
      <c r="N260" s="234"/>
      <c r="O260" s="91"/>
      <c r="P260" s="91"/>
      <c r="Q260" s="91"/>
      <c r="R260" s="91"/>
      <c r="S260" s="91"/>
      <c r="T260" s="91"/>
      <c r="U260" s="92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133</v>
      </c>
      <c r="AU260" s="17" t="s">
        <v>89</v>
      </c>
    </row>
    <row r="261" s="2" customFormat="1">
      <c r="A261" s="38"/>
      <c r="B261" s="39"/>
      <c r="C261" s="40"/>
      <c r="D261" s="230" t="s">
        <v>136</v>
      </c>
      <c r="E261" s="40"/>
      <c r="F261" s="237" t="s">
        <v>310</v>
      </c>
      <c r="G261" s="40"/>
      <c r="H261" s="40"/>
      <c r="I261" s="232"/>
      <c r="J261" s="40"/>
      <c r="K261" s="40"/>
      <c r="L261" s="44"/>
      <c r="M261" s="233"/>
      <c r="N261" s="234"/>
      <c r="O261" s="91"/>
      <c r="P261" s="91"/>
      <c r="Q261" s="91"/>
      <c r="R261" s="91"/>
      <c r="S261" s="91"/>
      <c r="T261" s="91"/>
      <c r="U261" s="92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136</v>
      </c>
      <c r="AU261" s="17" t="s">
        <v>89</v>
      </c>
    </row>
    <row r="262" s="13" customFormat="1">
      <c r="A262" s="13"/>
      <c r="B262" s="238"/>
      <c r="C262" s="239"/>
      <c r="D262" s="230" t="s">
        <v>138</v>
      </c>
      <c r="E262" s="240" t="s">
        <v>1</v>
      </c>
      <c r="F262" s="241" t="s">
        <v>311</v>
      </c>
      <c r="G262" s="239"/>
      <c r="H262" s="242">
        <v>360.32499999999999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6"/>
      <c r="U262" s="247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138</v>
      </c>
      <c r="AU262" s="248" t="s">
        <v>89</v>
      </c>
      <c r="AV262" s="13" t="s">
        <v>89</v>
      </c>
      <c r="AW262" s="13" t="s">
        <v>34</v>
      </c>
      <c r="AX262" s="13" t="s">
        <v>87</v>
      </c>
      <c r="AY262" s="248" t="s">
        <v>124</v>
      </c>
    </row>
    <row r="263" s="2" customFormat="1" ht="44.25" customHeight="1">
      <c r="A263" s="38"/>
      <c r="B263" s="39"/>
      <c r="C263" s="217" t="s">
        <v>312</v>
      </c>
      <c r="D263" s="217" t="s">
        <v>126</v>
      </c>
      <c r="E263" s="218" t="s">
        <v>313</v>
      </c>
      <c r="F263" s="219" t="s">
        <v>314</v>
      </c>
      <c r="G263" s="220" t="s">
        <v>267</v>
      </c>
      <c r="H263" s="221">
        <v>14</v>
      </c>
      <c r="I263" s="222"/>
      <c r="J263" s="223">
        <f>ROUND(I263*H263,2)</f>
        <v>0</v>
      </c>
      <c r="K263" s="219" t="s">
        <v>130</v>
      </c>
      <c r="L263" s="44"/>
      <c r="M263" s="224" t="s">
        <v>1</v>
      </c>
      <c r="N263" s="225" t="s">
        <v>44</v>
      </c>
      <c r="O263" s="91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6">
        <f>S263*H263</f>
        <v>0</v>
      </c>
      <c r="U263" s="227" t="s">
        <v>1</v>
      </c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8" t="s">
        <v>131</v>
      </c>
      <c r="AT263" s="228" t="s">
        <v>126</v>
      </c>
      <c r="AU263" s="228" t="s">
        <v>89</v>
      </c>
      <c r="AY263" s="17" t="s">
        <v>124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7" t="s">
        <v>87</v>
      </c>
      <c r="BK263" s="229">
        <f>ROUND(I263*H263,2)</f>
        <v>0</v>
      </c>
      <c r="BL263" s="17" t="s">
        <v>131</v>
      </c>
      <c r="BM263" s="228" t="s">
        <v>315</v>
      </c>
    </row>
    <row r="264" s="2" customFormat="1">
      <c r="A264" s="38"/>
      <c r="B264" s="39"/>
      <c r="C264" s="40"/>
      <c r="D264" s="230" t="s">
        <v>133</v>
      </c>
      <c r="E264" s="40"/>
      <c r="F264" s="231" t="s">
        <v>314</v>
      </c>
      <c r="G264" s="40"/>
      <c r="H264" s="40"/>
      <c r="I264" s="232"/>
      <c r="J264" s="40"/>
      <c r="K264" s="40"/>
      <c r="L264" s="44"/>
      <c r="M264" s="233"/>
      <c r="N264" s="234"/>
      <c r="O264" s="91"/>
      <c r="P264" s="91"/>
      <c r="Q264" s="91"/>
      <c r="R264" s="91"/>
      <c r="S264" s="91"/>
      <c r="T264" s="91"/>
      <c r="U264" s="92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133</v>
      </c>
      <c r="AU264" s="17" t="s">
        <v>89</v>
      </c>
    </row>
    <row r="265" s="2" customFormat="1">
      <c r="A265" s="38"/>
      <c r="B265" s="39"/>
      <c r="C265" s="40"/>
      <c r="D265" s="235" t="s">
        <v>134</v>
      </c>
      <c r="E265" s="40"/>
      <c r="F265" s="236" t="s">
        <v>316</v>
      </c>
      <c r="G265" s="40"/>
      <c r="H265" s="40"/>
      <c r="I265" s="232"/>
      <c r="J265" s="40"/>
      <c r="K265" s="40"/>
      <c r="L265" s="44"/>
      <c r="M265" s="233"/>
      <c r="N265" s="234"/>
      <c r="O265" s="91"/>
      <c r="P265" s="91"/>
      <c r="Q265" s="91"/>
      <c r="R265" s="91"/>
      <c r="S265" s="91"/>
      <c r="T265" s="91"/>
      <c r="U265" s="92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134</v>
      </c>
      <c r="AU265" s="17" t="s">
        <v>89</v>
      </c>
    </row>
    <row r="266" s="2" customFormat="1" ht="16.5" customHeight="1">
      <c r="A266" s="38"/>
      <c r="B266" s="39"/>
      <c r="C266" s="270" t="s">
        <v>317</v>
      </c>
      <c r="D266" s="270" t="s">
        <v>218</v>
      </c>
      <c r="E266" s="271" t="s">
        <v>318</v>
      </c>
      <c r="F266" s="272" t="s">
        <v>319</v>
      </c>
      <c r="G266" s="273" t="s">
        <v>267</v>
      </c>
      <c r="H266" s="274">
        <v>14</v>
      </c>
      <c r="I266" s="275"/>
      <c r="J266" s="276">
        <f>ROUND(I266*H266,2)</f>
        <v>0</v>
      </c>
      <c r="K266" s="272" t="s">
        <v>130</v>
      </c>
      <c r="L266" s="277"/>
      <c r="M266" s="278" t="s">
        <v>1</v>
      </c>
      <c r="N266" s="279" t="s">
        <v>44</v>
      </c>
      <c r="O266" s="91"/>
      <c r="P266" s="226">
        <f>O266*H266</f>
        <v>0</v>
      </c>
      <c r="Q266" s="226">
        <v>0.00029999999999999997</v>
      </c>
      <c r="R266" s="226">
        <f>Q266*H266</f>
        <v>0.0041999999999999997</v>
      </c>
      <c r="S266" s="226">
        <v>0</v>
      </c>
      <c r="T266" s="226">
        <f>S266*H266</f>
        <v>0</v>
      </c>
      <c r="U266" s="227" t="s">
        <v>1</v>
      </c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8" t="s">
        <v>181</v>
      </c>
      <c r="AT266" s="228" t="s">
        <v>218</v>
      </c>
      <c r="AU266" s="228" t="s">
        <v>89</v>
      </c>
      <c r="AY266" s="17" t="s">
        <v>124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7" t="s">
        <v>87</v>
      </c>
      <c r="BK266" s="229">
        <f>ROUND(I266*H266,2)</f>
        <v>0</v>
      </c>
      <c r="BL266" s="17" t="s">
        <v>131</v>
      </c>
      <c r="BM266" s="228" t="s">
        <v>320</v>
      </c>
    </row>
    <row r="267" s="2" customFormat="1">
      <c r="A267" s="38"/>
      <c r="B267" s="39"/>
      <c r="C267" s="40"/>
      <c r="D267" s="230" t="s">
        <v>133</v>
      </c>
      <c r="E267" s="40"/>
      <c r="F267" s="231" t="s">
        <v>319</v>
      </c>
      <c r="G267" s="40"/>
      <c r="H267" s="40"/>
      <c r="I267" s="232"/>
      <c r="J267" s="40"/>
      <c r="K267" s="40"/>
      <c r="L267" s="44"/>
      <c r="M267" s="233"/>
      <c r="N267" s="234"/>
      <c r="O267" s="91"/>
      <c r="P267" s="91"/>
      <c r="Q267" s="91"/>
      <c r="R267" s="91"/>
      <c r="S267" s="91"/>
      <c r="T267" s="91"/>
      <c r="U267" s="92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133</v>
      </c>
      <c r="AU267" s="17" t="s">
        <v>89</v>
      </c>
    </row>
    <row r="268" s="2" customFormat="1" ht="37.8" customHeight="1">
      <c r="A268" s="38"/>
      <c r="B268" s="39"/>
      <c r="C268" s="217" t="s">
        <v>321</v>
      </c>
      <c r="D268" s="217" t="s">
        <v>126</v>
      </c>
      <c r="E268" s="218" t="s">
        <v>322</v>
      </c>
      <c r="F268" s="219" t="s">
        <v>323</v>
      </c>
      <c r="G268" s="220" t="s">
        <v>267</v>
      </c>
      <c r="H268" s="221">
        <v>13</v>
      </c>
      <c r="I268" s="222"/>
      <c r="J268" s="223">
        <f>ROUND(I268*H268,2)</f>
        <v>0</v>
      </c>
      <c r="K268" s="219" t="s">
        <v>130</v>
      </c>
      <c r="L268" s="44"/>
      <c r="M268" s="224" t="s">
        <v>1</v>
      </c>
      <c r="N268" s="225" t="s">
        <v>44</v>
      </c>
      <c r="O268" s="91"/>
      <c r="P268" s="226">
        <f>O268*H268</f>
        <v>0</v>
      </c>
      <c r="Q268" s="226">
        <v>0.00010000000000000001</v>
      </c>
      <c r="R268" s="226">
        <f>Q268*H268</f>
        <v>0.0013000000000000002</v>
      </c>
      <c r="S268" s="226">
        <v>0</v>
      </c>
      <c r="T268" s="226">
        <f>S268*H268</f>
        <v>0</v>
      </c>
      <c r="U268" s="227" t="s">
        <v>1</v>
      </c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8" t="s">
        <v>131</v>
      </c>
      <c r="AT268" s="228" t="s">
        <v>126</v>
      </c>
      <c r="AU268" s="228" t="s">
        <v>89</v>
      </c>
      <c r="AY268" s="17" t="s">
        <v>124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7" t="s">
        <v>87</v>
      </c>
      <c r="BK268" s="229">
        <f>ROUND(I268*H268,2)</f>
        <v>0</v>
      </c>
      <c r="BL268" s="17" t="s">
        <v>131</v>
      </c>
      <c r="BM268" s="228" t="s">
        <v>324</v>
      </c>
    </row>
    <row r="269" s="2" customFormat="1">
      <c r="A269" s="38"/>
      <c r="B269" s="39"/>
      <c r="C269" s="40"/>
      <c r="D269" s="230" t="s">
        <v>133</v>
      </c>
      <c r="E269" s="40"/>
      <c r="F269" s="231" t="s">
        <v>323</v>
      </c>
      <c r="G269" s="40"/>
      <c r="H269" s="40"/>
      <c r="I269" s="232"/>
      <c r="J269" s="40"/>
      <c r="K269" s="40"/>
      <c r="L269" s="44"/>
      <c r="M269" s="233"/>
      <c r="N269" s="234"/>
      <c r="O269" s="91"/>
      <c r="P269" s="91"/>
      <c r="Q269" s="91"/>
      <c r="R269" s="91"/>
      <c r="S269" s="91"/>
      <c r="T269" s="91"/>
      <c r="U269" s="92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133</v>
      </c>
      <c r="AU269" s="17" t="s">
        <v>89</v>
      </c>
    </row>
    <row r="270" s="2" customFormat="1">
      <c r="A270" s="38"/>
      <c r="B270" s="39"/>
      <c r="C270" s="40"/>
      <c r="D270" s="235" t="s">
        <v>134</v>
      </c>
      <c r="E270" s="40"/>
      <c r="F270" s="236" t="s">
        <v>325</v>
      </c>
      <c r="G270" s="40"/>
      <c r="H270" s="40"/>
      <c r="I270" s="232"/>
      <c r="J270" s="40"/>
      <c r="K270" s="40"/>
      <c r="L270" s="44"/>
      <c r="M270" s="233"/>
      <c r="N270" s="234"/>
      <c r="O270" s="91"/>
      <c r="P270" s="91"/>
      <c r="Q270" s="91"/>
      <c r="R270" s="91"/>
      <c r="S270" s="91"/>
      <c r="T270" s="91"/>
      <c r="U270" s="92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134</v>
      </c>
      <c r="AU270" s="17" t="s">
        <v>89</v>
      </c>
    </row>
    <row r="271" s="2" customFormat="1" ht="24.15" customHeight="1">
      <c r="A271" s="38"/>
      <c r="B271" s="39"/>
      <c r="C271" s="270" t="s">
        <v>326</v>
      </c>
      <c r="D271" s="270" t="s">
        <v>218</v>
      </c>
      <c r="E271" s="271" t="s">
        <v>327</v>
      </c>
      <c r="F271" s="272" t="s">
        <v>328</v>
      </c>
      <c r="G271" s="273" t="s">
        <v>267</v>
      </c>
      <c r="H271" s="274">
        <v>13</v>
      </c>
      <c r="I271" s="275"/>
      <c r="J271" s="276">
        <f>ROUND(I271*H271,2)</f>
        <v>0</v>
      </c>
      <c r="K271" s="272" t="s">
        <v>130</v>
      </c>
      <c r="L271" s="277"/>
      <c r="M271" s="278" t="s">
        <v>1</v>
      </c>
      <c r="N271" s="279" t="s">
        <v>44</v>
      </c>
      <c r="O271" s="91"/>
      <c r="P271" s="226">
        <f>O271*H271</f>
        <v>0</v>
      </c>
      <c r="Q271" s="226">
        <v>0.0067999999999999996</v>
      </c>
      <c r="R271" s="226">
        <f>Q271*H271</f>
        <v>0.088399999999999992</v>
      </c>
      <c r="S271" s="226">
        <v>0</v>
      </c>
      <c r="T271" s="226">
        <f>S271*H271</f>
        <v>0</v>
      </c>
      <c r="U271" s="227" t="s">
        <v>1</v>
      </c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8" t="s">
        <v>181</v>
      </c>
      <c r="AT271" s="228" t="s">
        <v>218</v>
      </c>
      <c r="AU271" s="228" t="s">
        <v>89</v>
      </c>
      <c r="AY271" s="17" t="s">
        <v>124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7" t="s">
        <v>87</v>
      </c>
      <c r="BK271" s="229">
        <f>ROUND(I271*H271,2)</f>
        <v>0</v>
      </c>
      <c r="BL271" s="17" t="s">
        <v>131</v>
      </c>
      <c r="BM271" s="228" t="s">
        <v>329</v>
      </c>
    </row>
    <row r="272" s="2" customFormat="1">
      <c r="A272" s="38"/>
      <c r="B272" s="39"/>
      <c r="C272" s="40"/>
      <c r="D272" s="230" t="s">
        <v>133</v>
      </c>
      <c r="E272" s="40"/>
      <c r="F272" s="231" t="s">
        <v>328</v>
      </c>
      <c r="G272" s="40"/>
      <c r="H272" s="40"/>
      <c r="I272" s="232"/>
      <c r="J272" s="40"/>
      <c r="K272" s="40"/>
      <c r="L272" s="44"/>
      <c r="M272" s="233"/>
      <c r="N272" s="234"/>
      <c r="O272" s="91"/>
      <c r="P272" s="91"/>
      <c r="Q272" s="91"/>
      <c r="R272" s="91"/>
      <c r="S272" s="91"/>
      <c r="T272" s="91"/>
      <c r="U272" s="92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133</v>
      </c>
      <c r="AU272" s="17" t="s">
        <v>89</v>
      </c>
    </row>
    <row r="273" s="2" customFormat="1" ht="24.15" customHeight="1">
      <c r="A273" s="38"/>
      <c r="B273" s="39"/>
      <c r="C273" s="217" t="s">
        <v>330</v>
      </c>
      <c r="D273" s="217" t="s">
        <v>126</v>
      </c>
      <c r="E273" s="218" t="s">
        <v>331</v>
      </c>
      <c r="F273" s="219" t="s">
        <v>332</v>
      </c>
      <c r="G273" s="220" t="s">
        <v>333</v>
      </c>
      <c r="H273" s="221">
        <v>8</v>
      </c>
      <c r="I273" s="222"/>
      <c r="J273" s="223">
        <f>ROUND(I273*H273,2)</f>
        <v>0</v>
      </c>
      <c r="K273" s="219" t="s">
        <v>130</v>
      </c>
      <c r="L273" s="44"/>
      <c r="M273" s="224" t="s">
        <v>1</v>
      </c>
      <c r="N273" s="225" t="s">
        <v>44</v>
      </c>
      <c r="O273" s="91"/>
      <c r="P273" s="226">
        <f>O273*H273</f>
        <v>0</v>
      </c>
      <c r="Q273" s="226">
        <v>0.00031</v>
      </c>
      <c r="R273" s="226">
        <f>Q273*H273</f>
        <v>0.00248</v>
      </c>
      <c r="S273" s="226">
        <v>0</v>
      </c>
      <c r="T273" s="226">
        <f>S273*H273</f>
        <v>0</v>
      </c>
      <c r="U273" s="227" t="s">
        <v>1</v>
      </c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8" t="s">
        <v>131</v>
      </c>
      <c r="AT273" s="228" t="s">
        <v>126</v>
      </c>
      <c r="AU273" s="228" t="s">
        <v>89</v>
      </c>
      <c r="AY273" s="17" t="s">
        <v>124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7" t="s">
        <v>87</v>
      </c>
      <c r="BK273" s="229">
        <f>ROUND(I273*H273,2)</f>
        <v>0</v>
      </c>
      <c r="BL273" s="17" t="s">
        <v>131</v>
      </c>
      <c r="BM273" s="228" t="s">
        <v>334</v>
      </c>
    </row>
    <row r="274" s="2" customFormat="1">
      <c r="A274" s="38"/>
      <c r="B274" s="39"/>
      <c r="C274" s="40"/>
      <c r="D274" s="230" t="s">
        <v>133</v>
      </c>
      <c r="E274" s="40"/>
      <c r="F274" s="231" t="s">
        <v>332</v>
      </c>
      <c r="G274" s="40"/>
      <c r="H274" s="40"/>
      <c r="I274" s="232"/>
      <c r="J274" s="40"/>
      <c r="K274" s="40"/>
      <c r="L274" s="44"/>
      <c r="M274" s="233"/>
      <c r="N274" s="234"/>
      <c r="O274" s="91"/>
      <c r="P274" s="91"/>
      <c r="Q274" s="91"/>
      <c r="R274" s="91"/>
      <c r="S274" s="91"/>
      <c r="T274" s="91"/>
      <c r="U274" s="92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133</v>
      </c>
      <c r="AU274" s="17" t="s">
        <v>89</v>
      </c>
    </row>
    <row r="275" s="2" customFormat="1">
      <c r="A275" s="38"/>
      <c r="B275" s="39"/>
      <c r="C275" s="40"/>
      <c r="D275" s="235" t="s">
        <v>134</v>
      </c>
      <c r="E275" s="40"/>
      <c r="F275" s="236" t="s">
        <v>335</v>
      </c>
      <c r="G275" s="40"/>
      <c r="H275" s="40"/>
      <c r="I275" s="232"/>
      <c r="J275" s="40"/>
      <c r="K275" s="40"/>
      <c r="L275" s="44"/>
      <c r="M275" s="233"/>
      <c r="N275" s="234"/>
      <c r="O275" s="91"/>
      <c r="P275" s="91"/>
      <c r="Q275" s="91"/>
      <c r="R275" s="91"/>
      <c r="S275" s="91"/>
      <c r="T275" s="91"/>
      <c r="U275" s="92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134</v>
      </c>
      <c r="AU275" s="17" t="s">
        <v>89</v>
      </c>
    </row>
    <row r="276" s="2" customFormat="1" ht="24.15" customHeight="1">
      <c r="A276" s="38"/>
      <c r="B276" s="39"/>
      <c r="C276" s="217" t="s">
        <v>336</v>
      </c>
      <c r="D276" s="217" t="s">
        <v>126</v>
      </c>
      <c r="E276" s="218" t="s">
        <v>337</v>
      </c>
      <c r="F276" s="219" t="s">
        <v>338</v>
      </c>
      <c r="G276" s="220" t="s">
        <v>267</v>
      </c>
      <c r="H276" s="221">
        <v>13</v>
      </c>
      <c r="I276" s="222"/>
      <c r="J276" s="223">
        <f>ROUND(I276*H276,2)</f>
        <v>0</v>
      </c>
      <c r="K276" s="219" t="s">
        <v>130</v>
      </c>
      <c r="L276" s="44"/>
      <c r="M276" s="224" t="s">
        <v>1</v>
      </c>
      <c r="N276" s="225" t="s">
        <v>44</v>
      </c>
      <c r="O276" s="91"/>
      <c r="P276" s="226">
        <f>O276*H276</f>
        <v>0</v>
      </c>
      <c r="Q276" s="226">
        <v>0.010189999999999999</v>
      </c>
      <c r="R276" s="226">
        <f>Q276*H276</f>
        <v>0.13247</v>
      </c>
      <c r="S276" s="226">
        <v>0</v>
      </c>
      <c r="T276" s="226">
        <f>S276*H276</f>
        <v>0</v>
      </c>
      <c r="U276" s="227" t="s">
        <v>1</v>
      </c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8" t="s">
        <v>131</v>
      </c>
      <c r="AT276" s="228" t="s">
        <v>126</v>
      </c>
      <c r="AU276" s="228" t="s">
        <v>89</v>
      </c>
      <c r="AY276" s="17" t="s">
        <v>124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7" t="s">
        <v>87</v>
      </c>
      <c r="BK276" s="229">
        <f>ROUND(I276*H276,2)</f>
        <v>0</v>
      </c>
      <c r="BL276" s="17" t="s">
        <v>131</v>
      </c>
      <c r="BM276" s="228" t="s">
        <v>339</v>
      </c>
    </row>
    <row r="277" s="2" customFormat="1">
      <c r="A277" s="38"/>
      <c r="B277" s="39"/>
      <c r="C277" s="40"/>
      <c r="D277" s="230" t="s">
        <v>133</v>
      </c>
      <c r="E277" s="40"/>
      <c r="F277" s="231" t="s">
        <v>338</v>
      </c>
      <c r="G277" s="40"/>
      <c r="H277" s="40"/>
      <c r="I277" s="232"/>
      <c r="J277" s="40"/>
      <c r="K277" s="40"/>
      <c r="L277" s="44"/>
      <c r="M277" s="233"/>
      <c r="N277" s="234"/>
      <c r="O277" s="91"/>
      <c r="P277" s="91"/>
      <c r="Q277" s="91"/>
      <c r="R277" s="91"/>
      <c r="S277" s="91"/>
      <c r="T277" s="91"/>
      <c r="U277" s="92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133</v>
      </c>
      <c r="AU277" s="17" t="s">
        <v>89</v>
      </c>
    </row>
    <row r="278" s="2" customFormat="1">
      <c r="A278" s="38"/>
      <c r="B278" s="39"/>
      <c r="C278" s="40"/>
      <c r="D278" s="235" t="s">
        <v>134</v>
      </c>
      <c r="E278" s="40"/>
      <c r="F278" s="236" t="s">
        <v>340</v>
      </c>
      <c r="G278" s="40"/>
      <c r="H278" s="40"/>
      <c r="I278" s="232"/>
      <c r="J278" s="40"/>
      <c r="K278" s="40"/>
      <c r="L278" s="44"/>
      <c r="M278" s="233"/>
      <c r="N278" s="234"/>
      <c r="O278" s="91"/>
      <c r="P278" s="91"/>
      <c r="Q278" s="91"/>
      <c r="R278" s="91"/>
      <c r="S278" s="91"/>
      <c r="T278" s="91"/>
      <c r="U278" s="92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134</v>
      </c>
      <c r="AU278" s="17" t="s">
        <v>89</v>
      </c>
    </row>
    <row r="279" s="13" customFormat="1">
      <c r="A279" s="13"/>
      <c r="B279" s="238"/>
      <c r="C279" s="239"/>
      <c r="D279" s="230" t="s">
        <v>138</v>
      </c>
      <c r="E279" s="240" t="s">
        <v>1</v>
      </c>
      <c r="F279" s="241" t="s">
        <v>341</v>
      </c>
      <c r="G279" s="239"/>
      <c r="H279" s="242">
        <v>13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6"/>
      <c r="U279" s="247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138</v>
      </c>
      <c r="AU279" s="248" t="s">
        <v>89</v>
      </c>
      <c r="AV279" s="13" t="s">
        <v>89</v>
      </c>
      <c r="AW279" s="13" t="s">
        <v>34</v>
      </c>
      <c r="AX279" s="13" t="s">
        <v>87</v>
      </c>
      <c r="AY279" s="248" t="s">
        <v>124</v>
      </c>
    </row>
    <row r="280" s="2" customFormat="1" ht="21.75" customHeight="1">
      <c r="A280" s="38"/>
      <c r="B280" s="39"/>
      <c r="C280" s="270" t="s">
        <v>342</v>
      </c>
      <c r="D280" s="270" t="s">
        <v>218</v>
      </c>
      <c r="E280" s="271" t="s">
        <v>343</v>
      </c>
      <c r="F280" s="272" t="s">
        <v>344</v>
      </c>
      <c r="G280" s="273" t="s">
        <v>267</v>
      </c>
      <c r="H280" s="274">
        <v>3</v>
      </c>
      <c r="I280" s="275"/>
      <c r="J280" s="276">
        <f>ROUND(I280*H280,2)</f>
        <v>0</v>
      </c>
      <c r="K280" s="272" t="s">
        <v>130</v>
      </c>
      <c r="L280" s="277"/>
      <c r="M280" s="278" t="s">
        <v>1</v>
      </c>
      <c r="N280" s="279" t="s">
        <v>44</v>
      </c>
      <c r="O280" s="91"/>
      <c r="P280" s="226">
        <f>O280*H280</f>
        <v>0</v>
      </c>
      <c r="Q280" s="226">
        <v>0.254</v>
      </c>
      <c r="R280" s="226">
        <f>Q280*H280</f>
        <v>0.76200000000000001</v>
      </c>
      <c r="S280" s="226">
        <v>0</v>
      </c>
      <c r="T280" s="226">
        <f>S280*H280</f>
        <v>0</v>
      </c>
      <c r="U280" s="227" t="s">
        <v>1</v>
      </c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8" t="s">
        <v>181</v>
      </c>
      <c r="AT280" s="228" t="s">
        <v>218</v>
      </c>
      <c r="AU280" s="228" t="s">
        <v>89</v>
      </c>
      <c r="AY280" s="17" t="s">
        <v>124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7" t="s">
        <v>87</v>
      </c>
      <c r="BK280" s="229">
        <f>ROUND(I280*H280,2)</f>
        <v>0</v>
      </c>
      <c r="BL280" s="17" t="s">
        <v>131</v>
      </c>
      <c r="BM280" s="228" t="s">
        <v>345</v>
      </c>
    </row>
    <row r="281" s="2" customFormat="1">
      <c r="A281" s="38"/>
      <c r="B281" s="39"/>
      <c r="C281" s="40"/>
      <c r="D281" s="230" t="s">
        <v>133</v>
      </c>
      <c r="E281" s="40"/>
      <c r="F281" s="231" t="s">
        <v>344</v>
      </c>
      <c r="G281" s="40"/>
      <c r="H281" s="40"/>
      <c r="I281" s="232"/>
      <c r="J281" s="40"/>
      <c r="K281" s="40"/>
      <c r="L281" s="44"/>
      <c r="M281" s="233"/>
      <c r="N281" s="234"/>
      <c r="O281" s="91"/>
      <c r="P281" s="91"/>
      <c r="Q281" s="91"/>
      <c r="R281" s="91"/>
      <c r="S281" s="91"/>
      <c r="T281" s="91"/>
      <c r="U281" s="92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133</v>
      </c>
      <c r="AU281" s="17" t="s">
        <v>89</v>
      </c>
    </row>
    <row r="282" s="2" customFormat="1" ht="21.75" customHeight="1">
      <c r="A282" s="38"/>
      <c r="B282" s="39"/>
      <c r="C282" s="270" t="s">
        <v>346</v>
      </c>
      <c r="D282" s="270" t="s">
        <v>218</v>
      </c>
      <c r="E282" s="271" t="s">
        <v>347</v>
      </c>
      <c r="F282" s="272" t="s">
        <v>348</v>
      </c>
      <c r="G282" s="273" t="s">
        <v>267</v>
      </c>
      <c r="H282" s="274">
        <v>6</v>
      </c>
      <c r="I282" s="275"/>
      <c r="J282" s="276">
        <f>ROUND(I282*H282,2)</f>
        <v>0</v>
      </c>
      <c r="K282" s="272" t="s">
        <v>130</v>
      </c>
      <c r="L282" s="277"/>
      <c r="M282" s="278" t="s">
        <v>1</v>
      </c>
      <c r="N282" s="279" t="s">
        <v>44</v>
      </c>
      <c r="O282" s="91"/>
      <c r="P282" s="226">
        <f>O282*H282</f>
        <v>0</v>
      </c>
      <c r="Q282" s="226">
        <v>0.50600000000000001</v>
      </c>
      <c r="R282" s="226">
        <f>Q282*H282</f>
        <v>3.036</v>
      </c>
      <c r="S282" s="226">
        <v>0</v>
      </c>
      <c r="T282" s="226">
        <f>S282*H282</f>
        <v>0</v>
      </c>
      <c r="U282" s="227" t="s">
        <v>1</v>
      </c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8" t="s">
        <v>181</v>
      </c>
      <c r="AT282" s="228" t="s">
        <v>218</v>
      </c>
      <c r="AU282" s="228" t="s">
        <v>89</v>
      </c>
      <c r="AY282" s="17" t="s">
        <v>124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7" t="s">
        <v>87</v>
      </c>
      <c r="BK282" s="229">
        <f>ROUND(I282*H282,2)</f>
        <v>0</v>
      </c>
      <c r="BL282" s="17" t="s">
        <v>131</v>
      </c>
      <c r="BM282" s="228" t="s">
        <v>349</v>
      </c>
    </row>
    <row r="283" s="2" customFormat="1">
      <c r="A283" s="38"/>
      <c r="B283" s="39"/>
      <c r="C283" s="40"/>
      <c r="D283" s="230" t="s">
        <v>133</v>
      </c>
      <c r="E283" s="40"/>
      <c r="F283" s="231" t="s">
        <v>348</v>
      </c>
      <c r="G283" s="40"/>
      <c r="H283" s="40"/>
      <c r="I283" s="232"/>
      <c r="J283" s="40"/>
      <c r="K283" s="40"/>
      <c r="L283" s="44"/>
      <c r="M283" s="233"/>
      <c r="N283" s="234"/>
      <c r="O283" s="91"/>
      <c r="P283" s="91"/>
      <c r="Q283" s="91"/>
      <c r="R283" s="91"/>
      <c r="S283" s="91"/>
      <c r="T283" s="91"/>
      <c r="U283" s="92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133</v>
      </c>
      <c r="AU283" s="17" t="s">
        <v>89</v>
      </c>
    </row>
    <row r="284" s="2" customFormat="1" ht="21.75" customHeight="1">
      <c r="A284" s="38"/>
      <c r="B284" s="39"/>
      <c r="C284" s="270" t="s">
        <v>350</v>
      </c>
      <c r="D284" s="270" t="s">
        <v>218</v>
      </c>
      <c r="E284" s="271" t="s">
        <v>351</v>
      </c>
      <c r="F284" s="272" t="s">
        <v>352</v>
      </c>
      <c r="G284" s="273" t="s">
        <v>267</v>
      </c>
      <c r="H284" s="274">
        <v>4</v>
      </c>
      <c r="I284" s="275"/>
      <c r="J284" s="276">
        <f>ROUND(I284*H284,2)</f>
        <v>0</v>
      </c>
      <c r="K284" s="272" t="s">
        <v>130</v>
      </c>
      <c r="L284" s="277"/>
      <c r="M284" s="278" t="s">
        <v>1</v>
      </c>
      <c r="N284" s="279" t="s">
        <v>44</v>
      </c>
      <c r="O284" s="91"/>
      <c r="P284" s="226">
        <f>O284*H284</f>
        <v>0</v>
      </c>
      <c r="Q284" s="226">
        <v>1.0129999999999999</v>
      </c>
      <c r="R284" s="226">
        <f>Q284*H284</f>
        <v>4.0519999999999996</v>
      </c>
      <c r="S284" s="226">
        <v>0</v>
      </c>
      <c r="T284" s="226">
        <f>S284*H284</f>
        <v>0</v>
      </c>
      <c r="U284" s="227" t="s">
        <v>1</v>
      </c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8" t="s">
        <v>181</v>
      </c>
      <c r="AT284" s="228" t="s">
        <v>218</v>
      </c>
      <c r="AU284" s="228" t="s">
        <v>89</v>
      </c>
      <c r="AY284" s="17" t="s">
        <v>124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7" t="s">
        <v>87</v>
      </c>
      <c r="BK284" s="229">
        <f>ROUND(I284*H284,2)</f>
        <v>0</v>
      </c>
      <c r="BL284" s="17" t="s">
        <v>131</v>
      </c>
      <c r="BM284" s="228" t="s">
        <v>353</v>
      </c>
    </row>
    <row r="285" s="2" customFormat="1">
      <c r="A285" s="38"/>
      <c r="B285" s="39"/>
      <c r="C285" s="40"/>
      <c r="D285" s="230" t="s">
        <v>133</v>
      </c>
      <c r="E285" s="40"/>
      <c r="F285" s="231" t="s">
        <v>352</v>
      </c>
      <c r="G285" s="40"/>
      <c r="H285" s="40"/>
      <c r="I285" s="232"/>
      <c r="J285" s="40"/>
      <c r="K285" s="40"/>
      <c r="L285" s="44"/>
      <c r="M285" s="233"/>
      <c r="N285" s="234"/>
      <c r="O285" s="91"/>
      <c r="P285" s="91"/>
      <c r="Q285" s="91"/>
      <c r="R285" s="91"/>
      <c r="S285" s="91"/>
      <c r="T285" s="91"/>
      <c r="U285" s="92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133</v>
      </c>
      <c r="AU285" s="17" t="s">
        <v>89</v>
      </c>
    </row>
    <row r="286" s="13" customFormat="1">
      <c r="A286" s="13"/>
      <c r="B286" s="238"/>
      <c r="C286" s="239"/>
      <c r="D286" s="230" t="s">
        <v>138</v>
      </c>
      <c r="E286" s="240" t="s">
        <v>1</v>
      </c>
      <c r="F286" s="241" t="s">
        <v>131</v>
      </c>
      <c r="G286" s="239"/>
      <c r="H286" s="242">
        <v>4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6"/>
      <c r="U286" s="247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138</v>
      </c>
      <c r="AU286" s="248" t="s">
        <v>89</v>
      </c>
      <c r="AV286" s="13" t="s">
        <v>89</v>
      </c>
      <c r="AW286" s="13" t="s">
        <v>34</v>
      </c>
      <c r="AX286" s="13" t="s">
        <v>87</v>
      </c>
      <c r="AY286" s="248" t="s">
        <v>124</v>
      </c>
    </row>
    <row r="287" s="2" customFormat="1" ht="24.15" customHeight="1">
      <c r="A287" s="38"/>
      <c r="B287" s="39"/>
      <c r="C287" s="217" t="s">
        <v>354</v>
      </c>
      <c r="D287" s="217" t="s">
        <v>126</v>
      </c>
      <c r="E287" s="218" t="s">
        <v>355</v>
      </c>
      <c r="F287" s="219" t="s">
        <v>356</v>
      </c>
      <c r="G287" s="220" t="s">
        <v>267</v>
      </c>
      <c r="H287" s="221">
        <v>8</v>
      </c>
      <c r="I287" s="222"/>
      <c r="J287" s="223">
        <f>ROUND(I287*H287,2)</f>
        <v>0</v>
      </c>
      <c r="K287" s="219" t="s">
        <v>130</v>
      </c>
      <c r="L287" s="44"/>
      <c r="M287" s="224" t="s">
        <v>1</v>
      </c>
      <c r="N287" s="225" t="s">
        <v>44</v>
      </c>
      <c r="O287" s="91"/>
      <c r="P287" s="226">
        <f>O287*H287</f>
        <v>0</v>
      </c>
      <c r="Q287" s="226">
        <v>0.01248</v>
      </c>
      <c r="R287" s="226">
        <f>Q287*H287</f>
        <v>0.099839999999999998</v>
      </c>
      <c r="S287" s="226">
        <v>0</v>
      </c>
      <c r="T287" s="226">
        <f>S287*H287</f>
        <v>0</v>
      </c>
      <c r="U287" s="227" t="s">
        <v>1</v>
      </c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8" t="s">
        <v>131</v>
      </c>
      <c r="AT287" s="228" t="s">
        <v>126</v>
      </c>
      <c r="AU287" s="228" t="s">
        <v>89</v>
      </c>
      <c r="AY287" s="17" t="s">
        <v>124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7" t="s">
        <v>87</v>
      </c>
      <c r="BK287" s="229">
        <f>ROUND(I287*H287,2)</f>
        <v>0</v>
      </c>
      <c r="BL287" s="17" t="s">
        <v>131</v>
      </c>
      <c r="BM287" s="228" t="s">
        <v>357</v>
      </c>
    </row>
    <row r="288" s="2" customFormat="1">
      <c r="A288" s="38"/>
      <c r="B288" s="39"/>
      <c r="C288" s="40"/>
      <c r="D288" s="230" t="s">
        <v>133</v>
      </c>
      <c r="E288" s="40"/>
      <c r="F288" s="231" t="s">
        <v>356</v>
      </c>
      <c r="G288" s="40"/>
      <c r="H288" s="40"/>
      <c r="I288" s="232"/>
      <c r="J288" s="40"/>
      <c r="K288" s="40"/>
      <c r="L288" s="44"/>
      <c r="M288" s="233"/>
      <c r="N288" s="234"/>
      <c r="O288" s="91"/>
      <c r="P288" s="91"/>
      <c r="Q288" s="91"/>
      <c r="R288" s="91"/>
      <c r="S288" s="91"/>
      <c r="T288" s="91"/>
      <c r="U288" s="92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133</v>
      </c>
      <c r="AU288" s="17" t="s">
        <v>89</v>
      </c>
    </row>
    <row r="289" s="2" customFormat="1">
      <c r="A289" s="38"/>
      <c r="B289" s="39"/>
      <c r="C289" s="40"/>
      <c r="D289" s="235" t="s">
        <v>134</v>
      </c>
      <c r="E289" s="40"/>
      <c r="F289" s="236" t="s">
        <v>358</v>
      </c>
      <c r="G289" s="40"/>
      <c r="H289" s="40"/>
      <c r="I289" s="232"/>
      <c r="J289" s="40"/>
      <c r="K289" s="40"/>
      <c r="L289" s="44"/>
      <c r="M289" s="233"/>
      <c r="N289" s="234"/>
      <c r="O289" s="91"/>
      <c r="P289" s="91"/>
      <c r="Q289" s="91"/>
      <c r="R289" s="91"/>
      <c r="S289" s="91"/>
      <c r="T289" s="91"/>
      <c r="U289" s="92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134</v>
      </c>
      <c r="AU289" s="17" t="s">
        <v>89</v>
      </c>
    </row>
    <row r="290" s="13" customFormat="1">
      <c r="A290" s="13"/>
      <c r="B290" s="238"/>
      <c r="C290" s="239"/>
      <c r="D290" s="230" t="s">
        <v>138</v>
      </c>
      <c r="E290" s="240" t="s">
        <v>1</v>
      </c>
      <c r="F290" s="241" t="s">
        <v>181</v>
      </c>
      <c r="G290" s="239"/>
      <c r="H290" s="242">
        <v>8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6"/>
      <c r="U290" s="247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138</v>
      </c>
      <c r="AU290" s="248" t="s">
        <v>89</v>
      </c>
      <c r="AV290" s="13" t="s">
        <v>89</v>
      </c>
      <c r="AW290" s="13" t="s">
        <v>34</v>
      </c>
      <c r="AX290" s="13" t="s">
        <v>87</v>
      </c>
      <c r="AY290" s="248" t="s">
        <v>124</v>
      </c>
    </row>
    <row r="291" s="2" customFormat="1" ht="24.15" customHeight="1">
      <c r="A291" s="38"/>
      <c r="B291" s="39"/>
      <c r="C291" s="270" t="s">
        <v>359</v>
      </c>
      <c r="D291" s="270" t="s">
        <v>218</v>
      </c>
      <c r="E291" s="271" t="s">
        <v>360</v>
      </c>
      <c r="F291" s="272" t="s">
        <v>361</v>
      </c>
      <c r="G291" s="273" t="s">
        <v>267</v>
      </c>
      <c r="H291" s="274">
        <v>8</v>
      </c>
      <c r="I291" s="275"/>
      <c r="J291" s="276">
        <f>ROUND(I291*H291,2)</f>
        <v>0</v>
      </c>
      <c r="K291" s="272" t="s">
        <v>130</v>
      </c>
      <c r="L291" s="277"/>
      <c r="M291" s="278" t="s">
        <v>1</v>
      </c>
      <c r="N291" s="279" t="s">
        <v>44</v>
      </c>
      <c r="O291" s="91"/>
      <c r="P291" s="226">
        <f>O291*H291</f>
        <v>0</v>
      </c>
      <c r="Q291" s="226">
        <v>0.58499999999999996</v>
      </c>
      <c r="R291" s="226">
        <f>Q291*H291</f>
        <v>4.6799999999999997</v>
      </c>
      <c r="S291" s="226">
        <v>0</v>
      </c>
      <c r="T291" s="226">
        <f>S291*H291</f>
        <v>0</v>
      </c>
      <c r="U291" s="227" t="s">
        <v>1</v>
      </c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8" t="s">
        <v>181</v>
      </c>
      <c r="AT291" s="228" t="s">
        <v>218</v>
      </c>
      <c r="AU291" s="228" t="s">
        <v>89</v>
      </c>
      <c r="AY291" s="17" t="s">
        <v>124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7" t="s">
        <v>87</v>
      </c>
      <c r="BK291" s="229">
        <f>ROUND(I291*H291,2)</f>
        <v>0</v>
      </c>
      <c r="BL291" s="17" t="s">
        <v>131</v>
      </c>
      <c r="BM291" s="228" t="s">
        <v>362</v>
      </c>
    </row>
    <row r="292" s="2" customFormat="1">
      <c r="A292" s="38"/>
      <c r="B292" s="39"/>
      <c r="C292" s="40"/>
      <c r="D292" s="230" t="s">
        <v>133</v>
      </c>
      <c r="E292" s="40"/>
      <c r="F292" s="231" t="s">
        <v>361</v>
      </c>
      <c r="G292" s="40"/>
      <c r="H292" s="40"/>
      <c r="I292" s="232"/>
      <c r="J292" s="40"/>
      <c r="K292" s="40"/>
      <c r="L292" s="44"/>
      <c r="M292" s="233"/>
      <c r="N292" s="234"/>
      <c r="O292" s="91"/>
      <c r="P292" s="91"/>
      <c r="Q292" s="91"/>
      <c r="R292" s="91"/>
      <c r="S292" s="91"/>
      <c r="T292" s="91"/>
      <c r="U292" s="92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133</v>
      </c>
      <c r="AU292" s="17" t="s">
        <v>89</v>
      </c>
    </row>
    <row r="293" s="2" customFormat="1" ht="24.15" customHeight="1">
      <c r="A293" s="38"/>
      <c r="B293" s="39"/>
      <c r="C293" s="217" t="s">
        <v>363</v>
      </c>
      <c r="D293" s="217" t="s">
        <v>126</v>
      </c>
      <c r="E293" s="218" t="s">
        <v>364</v>
      </c>
      <c r="F293" s="219" t="s">
        <v>365</v>
      </c>
      <c r="G293" s="220" t="s">
        <v>267</v>
      </c>
      <c r="H293" s="221">
        <v>8</v>
      </c>
      <c r="I293" s="222"/>
      <c r="J293" s="223">
        <f>ROUND(I293*H293,2)</f>
        <v>0</v>
      </c>
      <c r="K293" s="219" t="s">
        <v>130</v>
      </c>
      <c r="L293" s="44"/>
      <c r="M293" s="224" t="s">
        <v>1</v>
      </c>
      <c r="N293" s="225" t="s">
        <v>44</v>
      </c>
      <c r="O293" s="91"/>
      <c r="P293" s="226">
        <f>O293*H293</f>
        <v>0</v>
      </c>
      <c r="Q293" s="226">
        <v>0.028539999999999999</v>
      </c>
      <c r="R293" s="226">
        <f>Q293*H293</f>
        <v>0.22832</v>
      </c>
      <c r="S293" s="226">
        <v>0</v>
      </c>
      <c r="T293" s="226">
        <f>S293*H293</f>
        <v>0</v>
      </c>
      <c r="U293" s="227" t="s">
        <v>1</v>
      </c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8" t="s">
        <v>131</v>
      </c>
      <c r="AT293" s="228" t="s">
        <v>126</v>
      </c>
      <c r="AU293" s="228" t="s">
        <v>89</v>
      </c>
      <c r="AY293" s="17" t="s">
        <v>124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7" t="s">
        <v>87</v>
      </c>
      <c r="BK293" s="229">
        <f>ROUND(I293*H293,2)</f>
        <v>0</v>
      </c>
      <c r="BL293" s="17" t="s">
        <v>131</v>
      </c>
      <c r="BM293" s="228" t="s">
        <v>366</v>
      </c>
    </row>
    <row r="294" s="2" customFormat="1">
      <c r="A294" s="38"/>
      <c r="B294" s="39"/>
      <c r="C294" s="40"/>
      <c r="D294" s="230" t="s">
        <v>133</v>
      </c>
      <c r="E294" s="40"/>
      <c r="F294" s="231" t="s">
        <v>365</v>
      </c>
      <c r="G294" s="40"/>
      <c r="H294" s="40"/>
      <c r="I294" s="232"/>
      <c r="J294" s="40"/>
      <c r="K294" s="40"/>
      <c r="L294" s="44"/>
      <c r="M294" s="233"/>
      <c r="N294" s="234"/>
      <c r="O294" s="91"/>
      <c r="P294" s="91"/>
      <c r="Q294" s="91"/>
      <c r="R294" s="91"/>
      <c r="S294" s="91"/>
      <c r="T294" s="91"/>
      <c r="U294" s="92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133</v>
      </c>
      <c r="AU294" s="17" t="s">
        <v>89</v>
      </c>
    </row>
    <row r="295" s="2" customFormat="1">
      <c r="A295" s="38"/>
      <c r="B295" s="39"/>
      <c r="C295" s="40"/>
      <c r="D295" s="235" t="s">
        <v>134</v>
      </c>
      <c r="E295" s="40"/>
      <c r="F295" s="236" t="s">
        <v>367</v>
      </c>
      <c r="G295" s="40"/>
      <c r="H295" s="40"/>
      <c r="I295" s="232"/>
      <c r="J295" s="40"/>
      <c r="K295" s="40"/>
      <c r="L295" s="44"/>
      <c r="M295" s="233"/>
      <c r="N295" s="234"/>
      <c r="O295" s="91"/>
      <c r="P295" s="91"/>
      <c r="Q295" s="91"/>
      <c r="R295" s="91"/>
      <c r="S295" s="91"/>
      <c r="T295" s="91"/>
      <c r="U295" s="92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134</v>
      </c>
      <c r="AU295" s="17" t="s">
        <v>89</v>
      </c>
    </row>
    <row r="296" s="13" customFormat="1">
      <c r="A296" s="13"/>
      <c r="B296" s="238"/>
      <c r="C296" s="239"/>
      <c r="D296" s="230" t="s">
        <v>138</v>
      </c>
      <c r="E296" s="240" t="s">
        <v>1</v>
      </c>
      <c r="F296" s="241" t="s">
        <v>368</v>
      </c>
      <c r="G296" s="239"/>
      <c r="H296" s="242">
        <v>8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6"/>
      <c r="U296" s="247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138</v>
      </c>
      <c r="AU296" s="248" t="s">
        <v>89</v>
      </c>
      <c r="AV296" s="13" t="s">
        <v>89</v>
      </c>
      <c r="AW296" s="13" t="s">
        <v>34</v>
      </c>
      <c r="AX296" s="13" t="s">
        <v>87</v>
      </c>
      <c r="AY296" s="248" t="s">
        <v>124</v>
      </c>
    </row>
    <row r="297" s="2" customFormat="1" ht="21.75" customHeight="1">
      <c r="A297" s="38"/>
      <c r="B297" s="39"/>
      <c r="C297" s="270" t="s">
        <v>369</v>
      </c>
      <c r="D297" s="270" t="s">
        <v>218</v>
      </c>
      <c r="E297" s="271" t="s">
        <v>370</v>
      </c>
      <c r="F297" s="272" t="s">
        <v>371</v>
      </c>
      <c r="G297" s="273" t="s">
        <v>267</v>
      </c>
      <c r="H297" s="274">
        <v>2</v>
      </c>
      <c r="I297" s="275"/>
      <c r="J297" s="276">
        <f>ROUND(I297*H297,2)</f>
        <v>0</v>
      </c>
      <c r="K297" s="272" t="s">
        <v>130</v>
      </c>
      <c r="L297" s="277"/>
      <c r="M297" s="278" t="s">
        <v>1</v>
      </c>
      <c r="N297" s="279" t="s">
        <v>44</v>
      </c>
      <c r="O297" s="91"/>
      <c r="P297" s="226">
        <f>O297*H297</f>
        <v>0</v>
      </c>
      <c r="Q297" s="226">
        <v>2.1000000000000001</v>
      </c>
      <c r="R297" s="226">
        <f>Q297*H297</f>
        <v>4.2000000000000002</v>
      </c>
      <c r="S297" s="226">
        <v>0</v>
      </c>
      <c r="T297" s="226">
        <f>S297*H297</f>
        <v>0</v>
      </c>
      <c r="U297" s="227" t="s">
        <v>1</v>
      </c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8" t="s">
        <v>181</v>
      </c>
      <c r="AT297" s="228" t="s">
        <v>218</v>
      </c>
      <c r="AU297" s="228" t="s">
        <v>89</v>
      </c>
      <c r="AY297" s="17" t="s">
        <v>124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7" t="s">
        <v>87</v>
      </c>
      <c r="BK297" s="229">
        <f>ROUND(I297*H297,2)</f>
        <v>0</v>
      </c>
      <c r="BL297" s="17" t="s">
        <v>131</v>
      </c>
      <c r="BM297" s="228" t="s">
        <v>372</v>
      </c>
    </row>
    <row r="298" s="2" customFormat="1">
      <c r="A298" s="38"/>
      <c r="B298" s="39"/>
      <c r="C298" s="40"/>
      <c r="D298" s="230" t="s">
        <v>133</v>
      </c>
      <c r="E298" s="40"/>
      <c r="F298" s="231" t="s">
        <v>371</v>
      </c>
      <c r="G298" s="40"/>
      <c r="H298" s="40"/>
      <c r="I298" s="232"/>
      <c r="J298" s="40"/>
      <c r="K298" s="40"/>
      <c r="L298" s="44"/>
      <c r="M298" s="233"/>
      <c r="N298" s="234"/>
      <c r="O298" s="91"/>
      <c r="P298" s="91"/>
      <c r="Q298" s="91"/>
      <c r="R298" s="91"/>
      <c r="S298" s="91"/>
      <c r="T298" s="91"/>
      <c r="U298" s="92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133</v>
      </c>
      <c r="AU298" s="17" t="s">
        <v>89</v>
      </c>
    </row>
    <row r="299" s="2" customFormat="1" ht="21.75" customHeight="1">
      <c r="A299" s="38"/>
      <c r="B299" s="39"/>
      <c r="C299" s="270" t="s">
        <v>373</v>
      </c>
      <c r="D299" s="270" t="s">
        <v>218</v>
      </c>
      <c r="E299" s="271" t="s">
        <v>374</v>
      </c>
      <c r="F299" s="272" t="s">
        <v>375</v>
      </c>
      <c r="G299" s="273" t="s">
        <v>267</v>
      </c>
      <c r="H299" s="274">
        <v>5</v>
      </c>
      <c r="I299" s="275"/>
      <c r="J299" s="276">
        <f>ROUND(I299*H299,2)</f>
        <v>0</v>
      </c>
      <c r="K299" s="272" t="s">
        <v>130</v>
      </c>
      <c r="L299" s="277"/>
      <c r="M299" s="278" t="s">
        <v>1</v>
      </c>
      <c r="N299" s="279" t="s">
        <v>44</v>
      </c>
      <c r="O299" s="91"/>
      <c r="P299" s="226">
        <f>O299*H299</f>
        <v>0</v>
      </c>
      <c r="Q299" s="226">
        <v>1.6000000000000001</v>
      </c>
      <c r="R299" s="226">
        <f>Q299*H299</f>
        <v>8</v>
      </c>
      <c r="S299" s="226">
        <v>0</v>
      </c>
      <c r="T299" s="226">
        <f>S299*H299</f>
        <v>0</v>
      </c>
      <c r="U299" s="227" t="s">
        <v>1</v>
      </c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8" t="s">
        <v>181</v>
      </c>
      <c r="AT299" s="228" t="s">
        <v>218</v>
      </c>
      <c r="AU299" s="228" t="s">
        <v>89</v>
      </c>
      <c r="AY299" s="17" t="s">
        <v>124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7" t="s">
        <v>87</v>
      </c>
      <c r="BK299" s="229">
        <f>ROUND(I299*H299,2)</f>
        <v>0</v>
      </c>
      <c r="BL299" s="17" t="s">
        <v>131</v>
      </c>
      <c r="BM299" s="228" t="s">
        <v>376</v>
      </c>
    </row>
    <row r="300" s="2" customFormat="1">
      <c r="A300" s="38"/>
      <c r="B300" s="39"/>
      <c r="C300" s="40"/>
      <c r="D300" s="230" t="s">
        <v>133</v>
      </c>
      <c r="E300" s="40"/>
      <c r="F300" s="231" t="s">
        <v>375</v>
      </c>
      <c r="G300" s="40"/>
      <c r="H300" s="40"/>
      <c r="I300" s="232"/>
      <c r="J300" s="40"/>
      <c r="K300" s="40"/>
      <c r="L300" s="44"/>
      <c r="M300" s="233"/>
      <c r="N300" s="234"/>
      <c r="O300" s="91"/>
      <c r="P300" s="91"/>
      <c r="Q300" s="91"/>
      <c r="R300" s="91"/>
      <c r="S300" s="91"/>
      <c r="T300" s="91"/>
      <c r="U300" s="92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133</v>
      </c>
      <c r="AU300" s="17" t="s">
        <v>89</v>
      </c>
    </row>
    <row r="301" s="2" customFormat="1" ht="24.15" customHeight="1">
      <c r="A301" s="38"/>
      <c r="B301" s="39"/>
      <c r="C301" s="270" t="s">
        <v>377</v>
      </c>
      <c r="D301" s="270" t="s">
        <v>218</v>
      </c>
      <c r="E301" s="271" t="s">
        <v>378</v>
      </c>
      <c r="F301" s="272" t="s">
        <v>379</v>
      </c>
      <c r="G301" s="273" t="s">
        <v>267</v>
      </c>
      <c r="H301" s="274">
        <v>21</v>
      </c>
      <c r="I301" s="275"/>
      <c r="J301" s="276">
        <f>ROUND(I301*H301,2)</f>
        <v>0</v>
      </c>
      <c r="K301" s="272" t="s">
        <v>130</v>
      </c>
      <c r="L301" s="277"/>
      <c r="M301" s="278" t="s">
        <v>1</v>
      </c>
      <c r="N301" s="279" t="s">
        <v>44</v>
      </c>
      <c r="O301" s="91"/>
      <c r="P301" s="226">
        <f>O301*H301</f>
        <v>0</v>
      </c>
      <c r="Q301" s="226">
        <v>0.002</v>
      </c>
      <c r="R301" s="226">
        <f>Q301*H301</f>
        <v>0.042000000000000003</v>
      </c>
      <c r="S301" s="226">
        <v>0</v>
      </c>
      <c r="T301" s="226">
        <f>S301*H301</f>
        <v>0</v>
      </c>
      <c r="U301" s="227" t="s">
        <v>1</v>
      </c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8" t="s">
        <v>181</v>
      </c>
      <c r="AT301" s="228" t="s">
        <v>218</v>
      </c>
      <c r="AU301" s="228" t="s">
        <v>89</v>
      </c>
      <c r="AY301" s="17" t="s">
        <v>124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7" t="s">
        <v>87</v>
      </c>
      <c r="BK301" s="229">
        <f>ROUND(I301*H301,2)</f>
        <v>0</v>
      </c>
      <c r="BL301" s="17" t="s">
        <v>131</v>
      </c>
      <c r="BM301" s="228" t="s">
        <v>380</v>
      </c>
    </row>
    <row r="302" s="2" customFormat="1">
      <c r="A302" s="38"/>
      <c r="B302" s="39"/>
      <c r="C302" s="40"/>
      <c r="D302" s="230" t="s">
        <v>133</v>
      </c>
      <c r="E302" s="40"/>
      <c r="F302" s="231" t="s">
        <v>379</v>
      </c>
      <c r="G302" s="40"/>
      <c r="H302" s="40"/>
      <c r="I302" s="232"/>
      <c r="J302" s="40"/>
      <c r="K302" s="40"/>
      <c r="L302" s="44"/>
      <c r="M302" s="233"/>
      <c r="N302" s="234"/>
      <c r="O302" s="91"/>
      <c r="P302" s="91"/>
      <c r="Q302" s="91"/>
      <c r="R302" s="91"/>
      <c r="S302" s="91"/>
      <c r="T302" s="91"/>
      <c r="U302" s="92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133</v>
      </c>
      <c r="AU302" s="17" t="s">
        <v>89</v>
      </c>
    </row>
    <row r="303" s="2" customFormat="1" ht="37.8" customHeight="1">
      <c r="A303" s="38"/>
      <c r="B303" s="39"/>
      <c r="C303" s="217" t="s">
        <v>381</v>
      </c>
      <c r="D303" s="217" t="s">
        <v>126</v>
      </c>
      <c r="E303" s="218" t="s">
        <v>382</v>
      </c>
      <c r="F303" s="219" t="s">
        <v>383</v>
      </c>
      <c r="G303" s="220" t="s">
        <v>267</v>
      </c>
      <c r="H303" s="221">
        <v>8</v>
      </c>
      <c r="I303" s="222"/>
      <c r="J303" s="223">
        <f>ROUND(I303*H303,2)</f>
        <v>0</v>
      </c>
      <c r="K303" s="219" t="s">
        <v>130</v>
      </c>
      <c r="L303" s="44"/>
      <c r="M303" s="224" t="s">
        <v>1</v>
      </c>
      <c r="N303" s="225" t="s">
        <v>44</v>
      </c>
      <c r="O303" s="91"/>
      <c r="P303" s="226">
        <f>O303*H303</f>
        <v>0</v>
      </c>
      <c r="Q303" s="226">
        <v>0.098000000000000004</v>
      </c>
      <c r="R303" s="226">
        <f>Q303*H303</f>
        <v>0.78400000000000003</v>
      </c>
      <c r="S303" s="226">
        <v>0</v>
      </c>
      <c r="T303" s="226">
        <f>S303*H303</f>
        <v>0</v>
      </c>
      <c r="U303" s="227" t="s">
        <v>1</v>
      </c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8" t="s">
        <v>131</v>
      </c>
      <c r="AT303" s="228" t="s">
        <v>126</v>
      </c>
      <c r="AU303" s="228" t="s">
        <v>89</v>
      </c>
      <c r="AY303" s="17" t="s">
        <v>124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7" t="s">
        <v>87</v>
      </c>
      <c r="BK303" s="229">
        <f>ROUND(I303*H303,2)</f>
        <v>0</v>
      </c>
      <c r="BL303" s="17" t="s">
        <v>131</v>
      </c>
      <c r="BM303" s="228" t="s">
        <v>384</v>
      </c>
    </row>
    <row r="304" s="2" customFormat="1">
      <c r="A304" s="38"/>
      <c r="B304" s="39"/>
      <c r="C304" s="40"/>
      <c r="D304" s="230" t="s">
        <v>133</v>
      </c>
      <c r="E304" s="40"/>
      <c r="F304" s="231" t="s">
        <v>383</v>
      </c>
      <c r="G304" s="40"/>
      <c r="H304" s="40"/>
      <c r="I304" s="232"/>
      <c r="J304" s="40"/>
      <c r="K304" s="40"/>
      <c r="L304" s="44"/>
      <c r="M304" s="233"/>
      <c r="N304" s="234"/>
      <c r="O304" s="91"/>
      <c r="P304" s="91"/>
      <c r="Q304" s="91"/>
      <c r="R304" s="91"/>
      <c r="S304" s="91"/>
      <c r="T304" s="91"/>
      <c r="U304" s="92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133</v>
      </c>
      <c r="AU304" s="17" t="s">
        <v>89</v>
      </c>
    </row>
    <row r="305" s="2" customFormat="1">
      <c r="A305" s="38"/>
      <c r="B305" s="39"/>
      <c r="C305" s="40"/>
      <c r="D305" s="235" t="s">
        <v>134</v>
      </c>
      <c r="E305" s="40"/>
      <c r="F305" s="236" t="s">
        <v>385</v>
      </c>
      <c r="G305" s="40"/>
      <c r="H305" s="40"/>
      <c r="I305" s="232"/>
      <c r="J305" s="40"/>
      <c r="K305" s="40"/>
      <c r="L305" s="44"/>
      <c r="M305" s="233"/>
      <c r="N305" s="234"/>
      <c r="O305" s="91"/>
      <c r="P305" s="91"/>
      <c r="Q305" s="91"/>
      <c r="R305" s="91"/>
      <c r="S305" s="91"/>
      <c r="T305" s="91"/>
      <c r="U305" s="92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134</v>
      </c>
      <c r="AU305" s="17" t="s">
        <v>89</v>
      </c>
    </row>
    <row r="306" s="2" customFormat="1" ht="33" customHeight="1">
      <c r="A306" s="38"/>
      <c r="B306" s="39"/>
      <c r="C306" s="270" t="s">
        <v>386</v>
      </c>
      <c r="D306" s="270" t="s">
        <v>218</v>
      </c>
      <c r="E306" s="271" t="s">
        <v>387</v>
      </c>
      <c r="F306" s="272" t="s">
        <v>388</v>
      </c>
      <c r="G306" s="273" t="s">
        <v>267</v>
      </c>
      <c r="H306" s="274">
        <v>8</v>
      </c>
      <c r="I306" s="275"/>
      <c r="J306" s="276">
        <f>ROUND(I306*H306,2)</f>
        <v>0</v>
      </c>
      <c r="K306" s="272" t="s">
        <v>1</v>
      </c>
      <c r="L306" s="277"/>
      <c r="M306" s="278" t="s">
        <v>1</v>
      </c>
      <c r="N306" s="279" t="s">
        <v>44</v>
      </c>
      <c r="O306" s="91"/>
      <c r="P306" s="226">
        <f>O306*H306</f>
        <v>0</v>
      </c>
      <c r="Q306" s="226">
        <v>0.069000000000000006</v>
      </c>
      <c r="R306" s="226">
        <f>Q306*H306</f>
        <v>0.55200000000000005</v>
      </c>
      <c r="S306" s="226">
        <v>0</v>
      </c>
      <c r="T306" s="226">
        <f>S306*H306</f>
        <v>0</v>
      </c>
      <c r="U306" s="227" t="s">
        <v>1</v>
      </c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8" t="s">
        <v>181</v>
      </c>
      <c r="AT306" s="228" t="s">
        <v>218</v>
      </c>
      <c r="AU306" s="228" t="s">
        <v>89</v>
      </c>
      <c r="AY306" s="17" t="s">
        <v>124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7" t="s">
        <v>87</v>
      </c>
      <c r="BK306" s="229">
        <f>ROUND(I306*H306,2)</f>
        <v>0</v>
      </c>
      <c r="BL306" s="17" t="s">
        <v>131</v>
      </c>
      <c r="BM306" s="228" t="s">
        <v>389</v>
      </c>
    </row>
    <row r="307" s="2" customFormat="1">
      <c r="A307" s="38"/>
      <c r="B307" s="39"/>
      <c r="C307" s="40"/>
      <c r="D307" s="230" t="s">
        <v>133</v>
      </c>
      <c r="E307" s="40"/>
      <c r="F307" s="231" t="s">
        <v>388</v>
      </c>
      <c r="G307" s="40"/>
      <c r="H307" s="40"/>
      <c r="I307" s="232"/>
      <c r="J307" s="40"/>
      <c r="K307" s="40"/>
      <c r="L307" s="44"/>
      <c r="M307" s="233"/>
      <c r="N307" s="234"/>
      <c r="O307" s="91"/>
      <c r="P307" s="91"/>
      <c r="Q307" s="91"/>
      <c r="R307" s="91"/>
      <c r="S307" s="91"/>
      <c r="T307" s="91"/>
      <c r="U307" s="92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133</v>
      </c>
      <c r="AU307" s="17" t="s">
        <v>89</v>
      </c>
    </row>
    <row r="308" s="12" customFormat="1" ht="22.8" customHeight="1">
      <c r="A308" s="12"/>
      <c r="B308" s="201"/>
      <c r="C308" s="202"/>
      <c r="D308" s="203" t="s">
        <v>78</v>
      </c>
      <c r="E308" s="215" t="s">
        <v>390</v>
      </c>
      <c r="F308" s="215" t="s">
        <v>391</v>
      </c>
      <c r="G308" s="202"/>
      <c r="H308" s="202"/>
      <c r="I308" s="205"/>
      <c r="J308" s="216">
        <f>BK308</f>
        <v>0</v>
      </c>
      <c r="K308" s="202"/>
      <c r="L308" s="207"/>
      <c r="M308" s="208"/>
      <c r="N308" s="209"/>
      <c r="O308" s="209"/>
      <c r="P308" s="210">
        <f>SUM(P309:P310)</f>
        <v>0</v>
      </c>
      <c r="Q308" s="209"/>
      <c r="R308" s="210">
        <f>SUM(R309:R310)</f>
        <v>0</v>
      </c>
      <c r="S308" s="209"/>
      <c r="T308" s="210">
        <f>SUM(T309:T310)</f>
        <v>0</v>
      </c>
      <c r="U308" s="211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2" t="s">
        <v>87</v>
      </c>
      <c r="AT308" s="213" t="s">
        <v>78</v>
      </c>
      <c r="AU308" s="213" t="s">
        <v>87</v>
      </c>
      <c r="AY308" s="212" t="s">
        <v>124</v>
      </c>
      <c r="BK308" s="214">
        <f>SUM(BK309:BK310)</f>
        <v>0</v>
      </c>
    </row>
    <row r="309" s="2" customFormat="1" ht="49.05" customHeight="1">
      <c r="A309" s="38"/>
      <c r="B309" s="39"/>
      <c r="C309" s="217" t="s">
        <v>392</v>
      </c>
      <c r="D309" s="217" t="s">
        <v>126</v>
      </c>
      <c r="E309" s="218" t="s">
        <v>393</v>
      </c>
      <c r="F309" s="219" t="s">
        <v>394</v>
      </c>
      <c r="G309" s="220" t="s">
        <v>208</v>
      </c>
      <c r="H309" s="221">
        <v>1590.3720000000001</v>
      </c>
      <c r="I309" s="222"/>
      <c r="J309" s="223">
        <f>ROUND(I309*H309,2)</f>
        <v>0</v>
      </c>
      <c r="K309" s="219" t="s">
        <v>1</v>
      </c>
      <c r="L309" s="44"/>
      <c r="M309" s="224" t="s">
        <v>1</v>
      </c>
      <c r="N309" s="225" t="s">
        <v>44</v>
      </c>
      <c r="O309" s="91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6">
        <f>S309*H309</f>
        <v>0</v>
      </c>
      <c r="U309" s="227" t="s">
        <v>1</v>
      </c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8" t="s">
        <v>131</v>
      </c>
      <c r="AT309" s="228" t="s">
        <v>126</v>
      </c>
      <c r="AU309" s="228" t="s">
        <v>89</v>
      </c>
      <c r="AY309" s="17" t="s">
        <v>124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7" t="s">
        <v>87</v>
      </c>
      <c r="BK309" s="229">
        <f>ROUND(I309*H309,2)</f>
        <v>0</v>
      </c>
      <c r="BL309" s="17" t="s">
        <v>131</v>
      </c>
      <c r="BM309" s="228" t="s">
        <v>395</v>
      </c>
    </row>
    <row r="310" s="2" customFormat="1">
      <c r="A310" s="38"/>
      <c r="B310" s="39"/>
      <c r="C310" s="40"/>
      <c r="D310" s="230" t="s">
        <v>133</v>
      </c>
      <c r="E310" s="40"/>
      <c r="F310" s="231" t="s">
        <v>394</v>
      </c>
      <c r="G310" s="40"/>
      <c r="H310" s="40"/>
      <c r="I310" s="232"/>
      <c r="J310" s="40"/>
      <c r="K310" s="40"/>
      <c r="L310" s="44"/>
      <c r="M310" s="280"/>
      <c r="N310" s="281"/>
      <c r="O310" s="282"/>
      <c r="P310" s="282"/>
      <c r="Q310" s="282"/>
      <c r="R310" s="282"/>
      <c r="S310" s="282"/>
      <c r="T310" s="282"/>
      <c r="U310" s="283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133</v>
      </c>
      <c r="AU310" s="17" t="s">
        <v>89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67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xEpF2mvHmzaHQvEc/hFOD/QZuZCbcbx5X+7aw8g44lZTcwFR7lKLskmKhRudTve4lJ7tEtJuPIpJquQhGRB/Fg==" hashValue="+cV/MCna/TU+UVqCii9CGy3iL0qeFonhRj3voIrcfqQe05Ng5Ox7z5NOx6rpLvWde0Hm7eYLEquLSDyTFMSjVw==" algorithmName="SHA-512" password="CC35"/>
  <autoFilter ref="C122:K31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4_01/115101201"/>
    <hyperlink ref="F133" r:id="rId2" display="https://podminky.urs.cz/item/CS_URS_2024_01/115101301"/>
    <hyperlink ref="F137" r:id="rId3" display="https://podminky.urs.cz/item/CS_URS_2024_01/119001405"/>
    <hyperlink ref="F141" r:id="rId4" display="https://podminky.urs.cz/item/CS_URS_2024_01/119001421"/>
    <hyperlink ref="F145" r:id="rId5" display="https://podminky.urs.cz/item/CS_URS_2024_01/130001101"/>
    <hyperlink ref="F149" r:id="rId6" display="https://podminky.urs.cz/item/CS_URS_2024_01/132254205"/>
    <hyperlink ref="F158" r:id="rId7" display="https://podminky.urs.cz/item/CS_URS_2024_01/132354205"/>
    <hyperlink ref="F167" r:id="rId8" display="https://podminky.urs.cz/item/CS_URS_2024_01/151811131"/>
    <hyperlink ref="F173" r:id="rId9" display="https://podminky.urs.cz/item/CS_URS_2024_01/151811141"/>
    <hyperlink ref="F176" r:id="rId10" display="https://podminky.urs.cz/item/CS_URS_2024_01/162751117"/>
    <hyperlink ref="F181" r:id="rId11" display="https://podminky.urs.cz/item/CS_URS_2024_01/162751137"/>
    <hyperlink ref="F191" r:id="rId12" display="https://podminky.urs.cz/item/CS_URS_2024_01/174101101"/>
    <hyperlink ref="F201" r:id="rId13" display="https://podminky.urs.cz/item/CS_URS_2024_01/175151101"/>
    <hyperlink ref="F212" r:id="rId14" display="https://podminky.urs.cz/item/CS_URS_2024_01/211531111"/>
    <hyperlink ref="F217" r:id="rId15" display="https://podminky.urs.cz/item/CS_URS_2024_01/212755215"/>
    <hyperlink ref="F221" r:id="rId16" display="https://podminky.urs.cz/item/CS_URS_2024_01/359901111"/>
    <hyperlink ref="F224" r:id="rId17" display="https://podminky.urs.cz/item/CS_URS_2024_01/359901211"/>
    <hyperlink ref="F228" r:id="rId18" display="https://podminky.urs.cz/item/CS_URS_2024_01/451573111"/>
    <hyperlink ref="F234" r:id="rId19" display="https://podminky.urs.cz/item/CS_URS_2024_01/452112112"/>
    <hyperlink ref="F245" r:id="rId20" display="https://podminky.urs.cz/item/CS_URS_2024_01/452112122"/>
    <hyperlink ref="F252" r:id="rId21" display="https://podminky.urs.cz/item/CS_URS_2024_01/452311121"/>
    <hyperlink ref="F258" r:id="rId22" display="https://podminky.urs.cz/item/CS_URS_2024_01/871370420"/>
    <hyperlink ref="F265" r:id="rId23" display="https://podminky.urs.cz/item/CS_URS_2024_01/877310310"/>
    <hyperlink ref="F270" r:id="rId24" display="https://podminky.urs.cz/item/CS_URS_2024_01/877370420"/>
    <hyperlink ref="F275" r:id="rId25" display="https://podminky.urs.cz/item/CS_URS_2024_01/892372121"/>
    <hyperlink ref="F278" r:id="rId26" display="https://podminky.urs.cz/item/CS_URS_2024_01/894411311"/>
    <hyperlink ref="F289" r:id="rId27" display="https://podminky.urs.cz/item/CS_URS_2024_01/894412411"/>
    <hyperlink ref="F295" r:id="rId28" display="https://podminky.urs.cz/item/CS_URS_2024_01/894414111"/>
    <hyperlink ref="F305" r:id="rId29" display="https://podminky.urs.cz/item/CS_URS_2024_01/89913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SILNICE III36012 ul. KUBELKOVA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38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ROUND((SUM(BE124:BE148)),  2)</f>
        <v>0</v>
      </c>
      <c r="G33" s="38"/>
      <c r="H33" s="38"/>
      <c r="I33" s="155">
        <v>0.20999999999999999</v>
      </c>
      <c r="J33" s="154">
        <f>ROUND(((SUM(BE124:BE148))*I33),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ROUND((SUM(BF124:BF148)),  2)</f>
        <v>0</v>
      </c>
      <c r="G34" s="38"/>
      <c r="H34" s="38"/>
      <c r="I34" s="155">
        <v>0.12</v>
      </c>
      <c r="J34" s="154">
        <f>ROUND(((SUM(BF124:BF148))*I34),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ROUND((SUM(BG124:BG148)),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ROUND((SUM(BH124:BH148)),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ROUND((SUM(BI124:BI148)),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SILNICE III36012 ul. KUBELKOVA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Česká Třebová</v>
      </c>
      <c r="G89" s="40"/>
      <c r="H89" s="40"/>
      <c r="I89" s="32" t="s">
        <v>22</v>
      </c>
      <c r="J89" s="79" t="str">
        <f>IF(J12="","",J12)</f>
        <v>22. 4. 2024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SÚS Pardubického kraje, Doubravice 98, Pardubice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Jiří Myslík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397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398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399</v>
      </c>
      <c r="E99" s="182"/>
      <c r="F99" s="182"/>
      <c r="G99" s="182"/>
      <c r="H99" s="182"/>
      <c r="I99" s="182"/>
      <c r="J99" s="183">
        <f>J131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398</v>
      </c>
      <c r="E100" s="188"/>
      <c r="F100" s="188"/>
      <c r="G100" s="188"/>
      <c r="H100" s="188"/>
      <c r="I100" s="188"/>
      <c r="J100" s="189">
        <f>J132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400</v>
      </c>
      <c r="E101" s="182"/>
      <c r="F101" s="182"/>
      <c r="G101" s="182"/>
      <c r="H101" s="182"/>
      <c r="I101" s="182"/>
      <c r="J101" s="183">
        <f>J135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398</v>
      </c>
      <c r="E102" s="188"/>
      <c r="F102" s="188"/>
      <c r="G102" s="188"/>
      <c r="H102" s="188"/>
      <c r="I102" s="188"/>
      <c r="J102" s="189">
        <f>J136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401</v>
      </c>
      <c r="E103" s="182"/>
      <c r="F103" s="182"/>
      <c r="G103" s="182"/>
      <c r="H103" s="182"/>
      <c r="I103" s="182"/>
      <c r="J103" s="183">
        <f>J141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398</v>
      </c>
      <c r="E104" s="188"/>
      <c r="F104" s="188"/>
      <c r="G104" s="188"/>
      <c r="H104" s="188"/>
      <c r="I104" s="188"/>
      <c r="J104" s="189">
        <f>J142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REKONSTRUKCE SILNICE III36012 ul. KUBELKOVA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02 -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Česká Třebová</v>
      </c>
      <c r="G118" s="40"/>
      <c r="H118" s="40"/>
      <c r="I118" s="32" t="s">
        <v>22</v>
      </c>
      <c r="J118" s="79" t="str">
        <f>IF(J12="","",J12)</f>
        <v>22. 4. 2024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SÚS Pardubického kraje, Doubravice 98, Pardubice</v>
      </c>
      <c r="G120" s="40"/>
      <c r="H120" s="40"/>
      <c r="I120" s="32" t="s">
        <v>30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Jiří Myslík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109</v>
      </c>
      <c r="D123" s="194" t="s">
        <v>64</v>
      </c>
      <c r="E123" s="194" t="s">
        <v>60</v>
      </c>
      <c r="F123" s="194" t="s">
        <v>61</v>
      </c>
      <c r="G123" s="194" t="s">
        <v>110</v>
      </c>
      <c r="H123" s="194" t="s">
        <v>111</v>
      </c>
      <c r="I123" s="194" t="s">
        <v>112</v>
      </c>
      <c r="J123" s="194" t="s">
        <v>98</v>
      </c>
      <c r="K123" s="195" t="s">
        <v>113</v>
      </c>
      <c r="L123" s="196"/>
      <c r="M123" s="100" t="s">
        <v>1</v>
      </c>
      <c r="N123" s="101" t="s">
        <v>43</v>
      </c>
      <c r="O123" s="101" t="s">
        <v>114</v>
      </c>
      <c r="P123" s="101" t="s">
        <v>115</v>
      </c>
      <c r="Q123" s="101" t="s">
        <v>116</v>
      </c>
      <c r="R123" s="101" t="s">
        <v>117</v>
      </c>
      <c r="S123" s="101" t="s">
        <v>118</v>
      </c>
      <c r="T123" s="101" t="s">
        <v>119</v>
      </c>
      <c r="U123" s="102" t="s">
        <v>120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121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P125+P131+P135+P141</f>
        <v>0</v>
      </c>
      <c r="Q124" s="104"/>
      <c r="R124" s="199">
        <f>R125+R131+R135+R141</f>
        <v>0</v>
      </c>
      <c r="S124" s="104"/>
      <c r="T124" s="199">
        <f>T125+T131+T135+T141</f>
        <v>0</v>
      </c>
      <c r="U124" s="105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100</v>
      </c>
      <c r="BK124" s="200">
        <f>BK125+BK131+BK135+BK141</f>
        <v>0</v>
      </c>
    </row>
    <row r="125" s="12" customFormat="1" ht="25.92" customHeight="1">
      <c r="A125" s="12"/>
      <c r="B125" s="201"/>
      <c r="C125" s="202"/>
      <c r="D125" s="203" t="s">
        <v>78</v>
      </c>
      <c r="E125" s="204" t="s">
        <v>402</v>
      </c>
      <c r="F125" s="204" t="s">
        <v>403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</f>
        <v>0</v>
      </c>
      <c r="Q125" s="209"/>
      <c r="R125" s="210">
        <f>R126</f>
        <v>0</v>
      </c>
      <c r="S125" s="209"/>
      <c r="T125" s="210">
        <f>T126</f>
        <v>0</v>
      </c>
      <c r="U125" s="211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87</v>
      </c>
      <c r="AT125" s="213" t="s">
        <v>78</v>
      </c>
      <c r="AU125" s="213" t="s">
        <v>79</v>
      </c>
      <c r="AY125" s="212" t="s">
        <v>124</v>
      </c>
      <c r="BK125" s="214">
        <f>BK126</f>
        <v>0</v>
      </c>
    </row>
    <row r="126" s="12" customFormat="1" ht="22.8" customHeight="1">
      <c r="A126" s="12"/>
      <c r="B126" s="201"/>
      <c r="C126" s="202"/>
      <c r="D126" s="203" t="s">
        <v>78</v>
      </c>
      <c r="E126" s="215" t="s">
        <v>404</v>
      </c>
      <c r="F126" s="215" t="s">
        <v>405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SUM(P127:P130)</f>
        <v>0</v>
      </c>
      <c r="Q126" s="209"/>
      <c r="R126" s="210">
        <f>SUM(R127:R130)</f>
        <v>0</v>
      </c>
      <c r="S126" s="209"/>
      <c r="T126" s="210">
        <f>SUM(T127:T130)</f>
        <v>0</v>
      </c>
      <c r="U126" s="211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87</v>
      </c>
      <c r="AT126" s="213" t="s">
        <v>78</v>
      </c>
      <c r="AU126" s="213" t="s">
        <v>87</v>
      </c>
      <c r="AY126" s="212" t="s">
        <v>124</v>
      </c>
      <c r="BK126" s="214">
        <f>SUM(BK127:BK130)</f>
        <v>0</v>
      </c>
    </row>
    <row r="127" s="2" customFormat="1" ht="16.5" customHeight="1">
      <c r="A127" s="38"/>
      <c r="B127" s="39"/>
      <c r="C127" s="217" t="s">
        <v>87</v>
      </c>
      <c r="D127" s="217" t="s">
        <v>126</v>
      </c>
      <c r="E127" s="218" t="s">
        <v>406</v>
      </c>
      <c r="F127" s="219" t="s">
        <v>407</v>
      </c>
      <c r="G127" s="220" t="s">
        <v>408</v>
      </c>
      <c r="H127" s="221">
        <v>1</v>
      </c>
      <c r="I127" s="222"/>
      <c r="J127" s="223">
        <f>ROUND(I127*H127,2)</f>
        <v>0</v>
      </c>
      <c r="K127" s="219" t="s">
        <v>1</v>
      </c>
      <c r="L127" s="44"/>
      <c r="M127" s="224" t="s">
        <v>1</v>
      </c>
      <c r="N127" s="225" t="s">
        <v>44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131</v>
      </c>
      <c r="AT127" s="228" t="s">
        <v>126</v>
      </c>
      <c r="AU127" s="228" t="s">
        <v>89</v>
      </c>
      <c r="AY127" s="17" t="s">
        <v>124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87</v>
      </c>
      <c r="BK127" s="229">
        <f>ROUND(I127*H127,2)</f>
        <v>0</v>
      </c>
      <c r="BL127" s="17" t="s">
        <v>131</v>
      </c>
      <c r="BM127" s="228" t="s">
        <v>409</v>
      </c>
    </row>
    <row r="128" s="2" customFormat="1">
      <c r="A128" s="38"/>
      <c r="B128" s="39"/>
      <c r="C128" s="40"/>
      <c r="D128" s="230" t="s">
        <v>133</v>
      </c>
      <c r="E128" s="40"/>
      <c r="F128" s="231" t="s">
        <v>407</v>
      </c>
      <c r="G128" s="40"/>
      <c r="H128" s="40"/>
      <c r="I128" s="232"/>
      <c r="J128" s="40"/>
      <c r="K128" s="40"/>
      <c r="L128" s="44"/>
      <c r="M128" s="233"/>
      <c r="N128" s="234"/>
      <c r="O128" s="91"/>
      <c r="P128" s="91"/>
      <c r="Q128" s="91"/>
      <c r="R128" s="91"/>
      <c r="S128" s="91"/>
      <c r="T128" s="91"/>
      <c r="U128" s="92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89</v>
      </c>
    </row>
    <row r="129" s="2" customFormat="1" ht="16.5" customHeight="1">
      <c r="A129" s="38"/>
      <c r="B129" s="39"/>
      <c r="C129" s="217" t="s">
        <v>89</v>
      </c>
      <c r="D129" s="217" t="s">
        <v>126</v>
      </c>
      <c r="E129" s="218" t="s">
        <v>410</v>
      </c>
      <c r="F129" s="219" t="s">
        <v>411</v>
      </c>
      <c r="G129" s="220" t="s">
        <v>408</v>
      </c>
      <c r="H129" s="221">
        <v>1</v>
      </c>
      <c r="I129" s="222"/>
      <c r="J129" s="223">
        <f>ROUND(I129*H129,2)</f>
        <v>0</v>
      </c>
      <c r="K129" s="219" t="s">
        <v>1</v>
      </c>
      <c r="L129" s="44"/>
      <c r="M129" s="224" t="s">
        <v>1</v>
      </c>
      <c r="N129" s="225" t="s">
        <v>44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131</v>
      </c>
      <c r="AT129" s="228" t="s">
        <v>126</v>
      </c>
      <c r="AU129" s="228" t="s">
        <v>89</v>
      </c>
      <c r="AY129" s="17" t="s">
        <v>124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87</v>
      </c>
      <c r="BK129" s="229">
        <f>ROUND(I129*H129,2)</f>
        <v>0</v>
      </c>
      <c r="BL129" s="17" t="s">
        <v>131</v>
      </c>
      <c r="BM129" s="228" t="s">
        <v>412</v>
      </c>
    </row>
    <row r="130" s="2" customFormat="1">
      <c r="A130" s="38"/>
      <c r="B130" s="39"/>
      <c r="C130" s="40"/>
      <c r="D130" s="230" t="s">
        <v>133</v>
      </c>
      <c r="E130" s="40"/>
      <c r="F130" s="231" t="s">
        <v>411</v>
      </c>
      <c r="G130" s="40"/>
      <c r="H130" s="40"/>
      <c r="I130" s="232"/>
      <c r="J130" s="40"/>
      <c r="K130" s="40"/>
      <c r="L130" s="44"/>
      <c r="M130" s="233"/>
      <c r="N130" s="234"/>
      <c r="O130" s="91"/>
      <c r="P130" s="91"/>
      <c r="Q130" s="91"/>
      <c r="R130" s="91"/>
      <c r="S130" s="91"/>
      <c r="T130" s="91"/>
      <c r="U130" s="92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133</v>
      </c>
      <c r="AU130" s="17" t="s">
        <v>89</v>
      </c>
    </row>
    <row r="131" s="12" customFormat="1" ht="25.92" customHeight="1">
      <c r="A131" s="12"/>
      <c r="B131" s="201"/>
      <c r="C131" s="202"/>
      <c r="D131" s="203" t="s">
        <v>78</v>
      </c>
      <c r="E131" s="204" t="s">
        <v>413</v>
      </c>
      <c r="F131" s="204" t="s">
        <v>414</v>
      </c>
      <c r="G131" s="202"/>
      <c r="H131" s="202"/>
      <c r="I131" s="205"/>
      <c r="J131" s="206">
        <f>BK131</f>
        <v>0</v>
      </c>
      <c r="K131" s="202"/>
      <c r="L131" s="207"/>
      <c r="M131" s="208"/>
      <c r="N131" s="209"/>
      <c r="O131" s="209"/>
      <c r="P131" s="210">
        <f>P132</f>
        <v>0</v>
      </c>
      <c r="Q131" s="209"/>
      <c r="R131" s="210">
        <f>R132</f>
        <v>0</v>
      </c>
      <c r="S131" s="209"/>
      <c r="T131" s="210">
        <f>T132</f>
        <v>0</v>
      </c>
      <c r="U131" s="211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87</v>
      </c>
      <c r="AT131" s="213" t="s">
        <v>78</v>
      </c>
      <c r="AU131" s="213" t="s">
        <v>79</v>
      </c>
      <c r="AY131" s="212" t="s">
        <v>124</v>
      </c>
      <c r="BK131" s="214">
        <f>BK132</f>
        <v>0</v>
      </c>
    </row>
    <row r="132" s="12" customFormat="1" ht="22.8" customHeight="1">
      <c r="A132" s="12"/>
      <c r="B132" s="201"/>
      <c r="C132" s="202"/>
      <c r="D132" s="203" t="s">
        <v>78</v>
      </c>
      <c r="E132" s="215" t="s">
        <v>404</v>
      </c>
      <c r="F132" s="215" t="s">
        <v>405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SUM(P133:P134)</f>
        <v>0</v>
      </c>
      <c r="Q132" s="209"/>
      <c r="R132" s="210">
        <f>SUM(R133:R134)</f>
        <v>0</v>
      </c>
      <c r="S132" s="209"/>
      <c r="T132" s="210">
        <f>SUM(T133:T134)</f>
        <v>0</v>
      </c>
      <c r="U132" s="211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87</v>
      </c>
      <c r="AT132" s="213" t="s">
        <v>78</v>
      </c>
      <c r="AU132" s="213" t="s">
        <v>87</v>
      </c>
      <c r="AY132" s="212" t="s">
        <v>124</v>
      </c>
      <c r="BK132" s="214">
        <f>SUM(BK133:BK134)</f>
        <v>0</v>
      </c>
    </row>
    <row r="133" s="2" customFormat="1" ht="49.05" customHeight="1">
      <c r="A133" s="38"/>
      <c r="B133" s="39"/>
      <c r="C133" s="217" t="s">
        <v>146</v>
      </c>
      <c r="D133" s="217" t="s">
        <v>126</v>
      </c>
      <c r="E133" s="218" t="s">
        <v>415</v>
      </c>
      <c r="F133" s="219" t="s">
        <v>416</v>
      </c>
      <c r="G133" s="220" t="s">
        <v>408</v>
      </c>
      <c r="H133" s="221">
        <v>1</v>
      </c>
      <c r="I133" s="222"/>
      <c r="J133" s="223">
        <f>ROUND(I133*H133,2)</f>
        <v>0</v>
      </c>
      <c r="K133" s="219" t="s">
        <v>1</v>
      </c>
      <c r="L133" s="44"/>
      <c r="M133" s="224" t="s">
        <v>1</v>
      </c>
      <c r="N133" s="225" t="s">
        <v>44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131</v>
      </c>
      <c r="AT133" s="228" t="s">
        <v>126</v>
      </c>
      <c r="AU133" s="228" t="s">
        <v>89</v>
      </c>
      <c r="AY133" s="17" t="s">
        <v>124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87</v>
      </c>
      <c r="BK133" s="229">
        <f>ROUND(I133*H133,2)</f>
        <v>0</v>
      </c>
      <c r="BL133" s="17" t="s">
        <v>131</v>
      </c>
      <c r="BM133" s="228" t="s">
        <v>417</v>
      </c>
    </row>
    <row r="134" s="2" customFormat="1">
      <c r="A134" s="38"/>
      <c r="B134" s="39"/>
      <c r="C134" s="40"/>
      <c r="D134" s="230" t="s">
        <v>133</v>
      </c>
      <c r="E134" s="40"/>
      <c r="F134" s="231" t="s">
        <v>416</v>
      </c>
      <c r="G134" s="40"/>
      <c r="H134" s="40"/>
      <c r="I134" s="232"/>
      <c r="J134" s="40"/>
      <c r="K134" s="40"/>
      <c r="L134" s="44"/>
      <c r="M134" s="233"/>
      <c r="N134" s="234"/>
      <c r="O134" s="91"/>
      <c r="P134" s="91"/>
      <c r="Q134" s="91"/>
      <c r="R134" s="91"/>
      <c r="S134" s="91"/>
      <c r="T134" s="91"/>
      <c r="U134" s="92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89</v>
      </c>
    </row>
    <row r="135" s="12" customFormat="1" ht="25.92" customHeight="1">
      <c r="A135" s="12"/>
      <c r="B135" s="201"/>
      <c r="C135" s="202"/>
      <c r="D135" s="203" t="s">
        <v>78</v>
      </c>
      <c r="E135" s="204" t="s">
        <v>418</v>
      </c>
      <c r="F135" s="204" t="s">
        <v>419</v>
      </c>
      <c r="G135" s="202"/>
      <c r="H135" s="202"/>
      <c r="I135" s="205"/>
      <c r="J135" s="206">
        <f>BK135</f>
        <v>0</v>
      </c>
      <c r="K135" s="202"/>
      <c r="L135" s="207"/>
      <c r="M135" s="208"/>
      <c r="N135" s="209"/>
      <c r="O135" s="209"/>
      <c r="P135" s="210">
        <f>P136</f>
        <v>0</v>
      </c>
      <c r="Q135" s="209"/>
      <c r="R135" s="210">
        <f>R136</f>
        <v>0</v>
      </c>
      <c r="S135" s="209"/>
      <c r="T135" s="210">
        <f>T136</f>
        <v>0</v>
      </c>
      <c r="U135" s="211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87</v>
      </c>
      <c r="AT135" s="213" t="s">
        <v>78</v>
      </c>
      <c r="AU135" s="213" t="s">
        <v>79</v>
      </c>
      <c r="AY135" s="212" t="s">
        <v>124</v>
      </c>
      <c r="BK135" s="214">
        <f>BK136</f>
        <v>0</v>
      </c>
    </row>
    <row r="136" s="12" customFormat="1" ht="22.8" customHeight="1">
      <c r="A136" s="12"/>
      <c r="B136" s="201"/>
      <c r="C136" s="202"/>
      <c r="D136" s="203" t="s">
        <v>78</v>
      </c>
      <c r="E136" s="215" t="s">
        <v>404</v>
      </c>
      <c r="F136" s="215" t="s">
        <v>405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SUM(P137:P140)</f>
        <v>0</v>
      </c>
      <c r="Q136" s="209"/>
      <c r="R136" s="210">
        <f>SUM(R137:R140)</f>
        <v>0</v>
      </c>
      <c r="S136" s="209"/>
      <c r="T136" s="210">
        <f>SUM(T137:T140)</f>
        <v>0</v>
      </c>
      <c r="U136" s="211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87</v>
      </c>
      <c r="AT136" s="213" t="s">
        <v>78</v>
      </c>
      <c r="AU136" s="213" t="s">
        <v>87</v>
      </c>
      <c r="AY136" s="212" t="s">
        <v>124</v>
      </c>
      <c r="BK136" s="214">
        <f>SUM(BK137:BK140)</f>
        <v>0</v>
      </c>
    </row>
    <row r="137" s="2" customFormat="1" ht="33" customHeight="1">
      <c r="A137" s="38"/>
      <c r="B137" s="39"/>
      <c r="C137" s="217" t="s">
        <v>131</v>
      </c>
      <c r="D137" s="217" t="s">
        <v>126</v>
      </c>
      <c r="E137" s="218" t="s">
        <v>420</v>
      </c>
      <c r="F137" s="219" t="s">
        <v>421</v>
      </c>
      <c r="G137" s="220" t="s">
        <v>408</v>
      </c>
      <c r="H137" s="221">
        <v>1</v>
      </c>
      <c r="I137" s="222"/>
      <c r="J137" s="223">
        <f>ROUND(I137*H137,2)</f>
        <v>0</v>
      </c>
      <c r="K137" s="219" t="s">
        <v>1</v>
      </c>
      <c r="L137" s="44"/>
      <c r="M137" s="224" t="s">
        <v>1</v>
      </c>
      <c r="N137" s="225" t="s">
        <v>44</v>
      </c>
      <c r="O137" s="91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131</v>
      </c>
      <c r="AT137" s="228" t="s">
        <v>126</v>
      </c>
      <c r="AU137" s="228" t="s">
        <v>89</v>
      </c>
      <c r="AY137" s="17" t="s">
        <v>124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87</v>
      </c>
      <c r="BK137" s="229">
        <f>ROUND(I137*H137,2)</f>
        <v>0</v>
      </c>
      <c r="BL137" s="17" t="s">
        <v>131</v>
      </c>
      <c r="BM137" s="228" t="s">
        <v>422</v>
      </c>
    </row>
    <row r="138" s="2" customFormat="1">
      <c r="A138" s="38"/>
      <c r="B138" s="39"/>
      <c r="C138" s="40"/>
      <c r="D138" s="230" t="s">
        <v>133</v>
      </c>
      <c r="E138" s="40"/>
      <c r="F138" s="231" t="s">
        <v>421</v>
      </c>
      <c r="G138" s="40"/>
      <c r="H138" s="40"/>
      <c r="I138" s="232"/>
      <c r="J138" s="40"/>
      <c r="K138" s="40"/>
      <c r="L138" s="44"/>
      <c r="M138" s="233"/>
      <c r="N138" s="234"/>
      <c r="O138" s="91"/>
      <c r="P138" s="91"/>
      <c r="Q138" s="91"/>
      <c r="R138" s="91"/>
      <c r="S138" s="91"/>
      <c r="T138" s="91"/>
      <c r="U138" s="92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133</v>
      </c>
      <c r="AU138" s="17" t="s">
        <v>89</v>
      </c>
    </row>
    <row r="139" s="2" customFormat="1" ht="62.7" customHeight="1">
      <c r="A139" s="38"/>
      <c r="B139" s="39"/>
      <c r="C139" s="217" t="s">
        <v>158</v>
      </c>
      <c r="D139" s="217" t="s">
        <v>126</v>
      </c>
      <c r="E139" s="218" t="s">
        <v>423</v>
      </c>
      <c r="F139" s="219" t="s">
        <v>424</v>
      </c>
      <c r="G139" s="220" t="s">
        <v>408</v>
      </c>
      <c r="H139" s="221">
        <v>1</v>
      </c>
      <c r="I139" s="222"/>
      <c r="J139" s="223">
        <f>ROUND(I139*H139,2)</f>
        <v>0</v>
      </c>
      <c r="K139" s="219" t="s">
        <v>1</v>
      </c>
      <c r="L139" s="44"/>
      <c r="M139" s="224" t="s">
        <v>1</v>
      </c>
      <c r="N139" s="225" t="s">
        <v>44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131</v>
      </c>
      <c r="AT139" s="228" t="s">
        <v>126</v>
      </c>
      <c r="AU139" s="228" t="s">
        <v>89</v>
      </c>
      <c r="AY139" s="17" t="s">
        <v>124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87</v>
      </c>
      <c r="BK139" s="229">
        <f>ROUND(I139*H139,2)</f>
        <v>0</v>
      </c>
      <c r="BL139" s="17" t="s">
        <v>131</v>
      </c>
      <c r="BM139" s="228" t="s">
        <v>425</v>
      </c>
    </row>
    <row r="140" s="2" customFormat="1">
      <c r="A140" s="38"/>
      <c r="B140" s="39"/>
      <c r="C140" s="40"/>
      <c r="D140" s="230" t="s">
        <v>133</v>
      </c>
      <c r="E140" s="40"/>
      <c r="F140" s="231" t="s">
        <v>424</v>
      </c>
      <c r="G140" s="40"/>
      <c r="H140" s="40"/>
      <c r="I140" s="232"/>
      <c r="J140" s="40"/>
      <c r="K140" s="40"/>
      <c r="L140" s="44"/>
      <c r="M140" s="233"/>
      <c r="N140" s="234"/>
      <c r="O140" s="91"/>
      <c r="P140" s="91"/>
      <c r="Q140" s="91"/>
      <c r="R140" s="91"/>
      <c r="S140" s="91"/>
      <c r="T140" s="91"/>
      <c r="U140" s="92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89</v>
      </c>
    </row>
    <row r="141" s="12" customFormat="1" ht="25.92" customHeight="1">
      <c r="A141" s="12"/>
      <c r="B141" s="201"/>
      <c r="C141" s="202"/>
      <c r="D141" s="203" t="s">
        <v>78</v>
      </c>
      <c r="E141" s="204" t="s">
        <v>426</v>
      </c>
      <c r="F141" s="204" t="s">
        <v>427</v>
      </c>
      <c r="G141" s="202"/>
      <c r="H141" s="202"/>
      <c r="I141" s="205"/>
      <c r="J141" s="206">
        <f>BK141</f>
        <v>0</v>
      </c>
      <c r="K141" s="202"/>
      <c r="L141" s="207"/>
      <c r="M141" s="208"/>
      <c r="N141" s="209"/>
      <c r="O141" s="209"/>
      <c r="P141" s="210">
        <f>P142</f>
        <v>0</v>
      </c>
      <c r="Q141" s="209"/>
      <c r="R141" s="210">
        <f>R142</f>
        <v>0</v>
      </c>
      <c r="S141" s="209"/>
      <c r="T141" s="210">
        <f>T142</f>
        <v>0</v>
      </c>
      <c r="U141" s="211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87</v>
      </c>
      <c r="AT141" s="213" t="s">
        <v>78</v>
      </c>
      <c r="AU141" s="213" t="s">
        <v>79</v>
      </c>
      <c r="AY141" s="212" t="s">
        <v>124</v>
      </c>
      <c r="BK141" s="214">
        <f>BK142</f>
        <v>0</v>
      </c>
    </row>
    <row r="142" s="12" customFormat="1" ht="22.8" customHeight="1">
      <c r="A142" s="12"/>
      <c r="B142" s="201"/>
      <c r="C142" s="202"/>
      <c r="D142" s="203" t="s">
        <v>78</v>
      </c>
      <c r="E142" s="215" t="s">
        <v>404</v>
      </c>
      <c r="F142" s="215" t="s">
        <v>405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SUM(P143:P148)</f>
        <v>0</v>
      </c>
      <c r="Q142" s="209"/>
      <c r="R142" s="210">
        <f>SUM(R143:R148)</f>
        <v>0</v>
      </c>
      <c r="S142" s="209"/>
      <c r="T142" s="210">
        <f>SUM(T143:T148)</f>
        <v>0</v>
      </c>
      <c r="U142" s="211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87</v>
      </c>
      <c r="AT142" s="213" t="s">
        <v>78</v>
      </c>
      <c r="AU142" s="213" t="s">
        <v>87</v>
      </c>
      <c r="AY142" s="212" t="s">
        <v>124</v>
      </c>
      <c r="BK142" s="214">
        <f>SUM(BK143:BK148)</f>
        <v>0</v>
      </c>
    </row>
    <row r="143" s="2" customFormat="1" ht="24.15" customHeight="1">
      <c r="A143" s="38"/>
      <c r="B143" s="39"/>
      <c r="C143" s="217" t="s">
        <v>165</v>
      </c>
      <c r="D143" s="217" t="s">
        <v>126</v>
      </c>
      <c r="E143" s="218" t="s">
        <v>428</v>
      </c>
      <c r="F143" s="219" t="s">
        <v>429</v>
      </c>
      <c r="G143" s="220" t="s">
        <v>408</v>
      </c>
      <c r="H143" s="221">
        <v>1</v>
      </c>
      <c r="I143" s="222"/>
      <c r="J143" s="223">
        <f>ROUND(I143*H143,2)</f>
        <v>0</v>
      </c>
      <c r="K143" s="219" t="s">
        <v>1</v>
      </c>
      <c r="L143" s="44"/>
      <c r="M143" s="224" t="s">
        <v>1</v>
      </c>
      <c r="N143" s="225" t="s">
        <v>44</v>
      </c>
      <c r="O143" s="91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6">
        <f>S143*H143</f>
        <v>0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131</v>
      </c>
      <c r="AT143" s="228" t="s">
        <v>126</v>
      </c>
      <c r="AU143" s="228" t="s">
        <v>89</v>
      </c>
      <c r="AY143" s="17" t="s">
        <v>124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87</v>
      </c>
      <c r="BK143" s="229">
        <f>ROUND(I143*H143,2)</f>
        <v>0</v>
      </c>
      <c r="BL143" s="17" t="s">
        <v>131</v>
      </c>
      <c r="BM143" s="228" t="s">
        <v>430</v>
      </c>
    </row>
    <row r="144" s="2" customFormat="1">
      <c r="A144" s="38"/>
      <c r="B144" s="39"/>
      <c r="C144" s="40"/>
      <c r="D144" s="230" t="s">
        <v>133</v>
      </c>
      <c r="E144" s="40"/>
      <c r="F144" s="231" t="s">
        <v>429</v>
      </c>
      <c r="G144" s="40"/>
      <c r="H144" s="40"/>
      <c r="I144" s="232"/>
      <c r="J144" s="40"/>
      <c r="K144" s="40"/>
      <c r="L144" s="44"/>
      <c r="M144" s="233"/>
      <c r="N144" s="234"/>
      <c r="O144" s="91"/>
      <c r="P144" s="91"/>
      <c r="Q144" s="91"/>
      <c r="R144" s="91"/>
      <c r="S144" s="91"/>
      <c r="T144" s="91"/>
      <c r="U144" s="92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133</v>
      </c>
      <c r="AU144" s="17" t="s">
        <v>89</v>
      </c>
    </row>
    <row r="145" s="2" customFormat="1">
      <c r="A145" s="38"/>
      <c r="B145" s="39"/>
      <c r="C145" s="40"/>
      <c r="D145" s="230" t="s">
        <v>136</v>
      </c>
      <c r="E145" s="40"/>
      <c r="F145" s="237" t="s">
        <v>431</v>
      </c>
      <c r="G145" s="40"/>
      <c r="H145" s="40"/>
      <c r="I145" s="232"/>
      <c r="J145" s="40"/>
      <c r="K145" s="40"/>
      <c r="L145" s="44"/>
      <c r="M145" s="233"/>
      <c r="N145" s="234"/>
      <c r="O145" s="91"/>
      <c r="P145" s="91"/>
      <c r="Q145" s="91"/>
      <c r="R145" s="91"/>
      <c r="S145" s="91"/>
      <c r="T145" s="91"/>
      <c r="U145" s="92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136</v>
      </c>
      <c r="AU145" s="17" t="s">
        <v>89</v>
      </c>
    </row>
    <row r="146" s="2" customFormat="1" ht="24.15" customHeight="1">
      <c r="A146" s="38"/>
      <c r="B146" s="39"/>
      <c r="C146" s="217" t="s">
        <v>176</v>
      </c>
      <c r="D146" s="217" t="s">
        <v>126</v>
      </c>
      <c r="E146" s="218" t="s">
        <v>432</v>
      </c>
      <c r="F146" s="219" t="s">
        <v>433</v>
      </c>
      <c r="G146" s="220" t="s">
        <v>408</v>
      </c>
      <c r="H146" s="221">
        <v>1</v>
      </c>
      <c r="I146" s="222"/>
      <c r="J146" s="223">
        <f>ROUND(I146*H146,2)</f>
        <v>0</v>
      </c>
      <c r="K146" s="219" t="s">
        <v>1</v>
      </c>
      <c r="L146" s="44"/>
      <c r="M146" s="224" t="s">
        <v>1</v>
      </c>
      <c r="N146" s="225" t="s">
        <v>44</v>
      </c>
      <c r="O146" s="91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6">
        <f>S146*H146</f>
        <v>0</v>
      </c>
      <c r="U146" s="22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8" t="s">
        <v>131</v>
      </c>
      <c r="AT146" s="228" t="s">
        <v>126</v>
      </c>
      <c r="AU146" s="228" t="s">
        <v>89</v>
      </c>
      <c r="AY146" s="17" t="s">
        <v>124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7" t="s">
        <v>87</v>
      </c>
      <c r="BK146" s="229">
        <f>ROUND(I146*H146,2)</f>
        <v>0</v>
      </c>
      <c r="BL146" s="17" t="s">
        <v>131</v>
      </c>
      <c r="BM146" s="228" t="s">
        <v>434</v>
      </c>
    </row>
    <row r="147" s="2" customFormat="1">
      <c r="A147" s="38"/>
      <c r="B147" s="39"/>
      <c r="C147" s="40"/>
      <c r="D147" s="230" t="s">
        <v>133</v>
      </c>
      <c r="E147" s="40"/>
      <c r="F147" s="231" t="s">
        <v>433</v>
      </c>
      <c r="G147" s="40"/>
      <c r="H147" s="40"/>
      <c r="I147" s="232"/>
      <c r="J147" s="40"/>
      <c r="K147" s="40"/>
      <c r="L147" s="44"/>
      <c r="M147" s="233"/>
      <c r="N147" s="234"/>
      <c r="O147" s="91"/>
      <c r="P147" s="91"/>
      <c r="Q147" s="91"/>
      <c r="R147" s="91"/>
      <c r="S147" s="91"/>
      <c r="T147" s="91"/>
      <c r="U147" s="92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133</v>
      </c>
      <c r="AU147" s="17" t="s">
        <v>89</v>
      </c>
    </row>
    <row r="148" s="2" customFormat="1">
      <c r="A148" s="38"/>
      <c r="B148" s="39"/>
      <c r="C148" s="40"/>
      <c r="D148" s="230" t="s">
        <v>136</v>
      </c>
      <c r="E148" s="40"/>
      <c r="F148" s="237" t="s">
        <v>435</v>
      </c>
      <c r="G148" s="40"/>
      <c r="H148" s="40"/>
      <c r="I148" s="232"/>
      <c r="J148" s="40"/>
      <c r="K148" s="40"/>
      <c r="L148" s="44"/>
      <c r="M148" s="280"/>
      <c r="N148" s="281"/>
      <c r="O148" s="282"/>
      <c r="P148" s="282"/>
      <c r="Q148" s="282"/>
      <c r="R148" s="282"/>
      <c r="S148" s="282"/>
      <c r="T148" s="282"/>
      <c r="U148" s="283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136</v>
      </c>
      <c r="AU148" s="17" t="s">
        <v>89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If3y7SAi5XZ1phDUSDp2ESkkXRwzELFX9uH9yRf2iU0/dhQ1R4GCFjzwCTl0ulLlBE2GMlWyGF8LFwK5Yz8WQA==" hashValue="C7Gw0s29Macwp3hyNVtVeA+ZW0cVZW40Iq2C+0IzMf475v1AK52OuWbGSwFK1/OPiQIxJKlbm4LdBg03ZnudIw==" algorithmName="SHA-512" password="CC35"/>
  <autoFilter ref="C123:K14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Jakub</dc:creator>
  <cp:lastModifiedBy>Zítka Jakub</cp:lastModifiedBy>
  <dcterms:created xsi:type="dcterms:W3CDTF">2024-11-15T09:47:46Z</dcterms:created>
  <dcterms:modified xsi:type="dcterms:W3CDTF">2024-11-15T09:47:48Z</dcterms:modified>
</cp:coreProperties>
</file>